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5554FA90-0B43-4E56-BBC3-D118477CCAC4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📖 Instructions" sheetId="6" r:id="rId1"/>
    <sheet name="📋 Dashboard" sheetId="1" r:id="rId2"/>
    <sheet name="📊 Income" sheetId="2" r:id="rId3"/>
    <sheet name="💰 Expenses" sheetId="3" r:id="rId4"/>
    <sheet name="📈 Budget vs Actual" sheetId="4" r:id="rId5"/>
    <sheet name="⛪ Ministries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28" i="2" l="1"/>
  <c r="N31" i="2" s="1"/>
  <c r="B12" i="4" s="1"/>
  <c r="B15" i="4" s="1"/>
  <c r="D27" i="4"/>
  <c r="C27" i="4"/>
  <c r="D25" i="4"/>
  <c r="C25" i="4"/>
  <c r="D15" i="4"/>
  <c r="C15" i="4"/>
  <c r="B23" i="4"/>
  <c r="B24" i="4"/>
  <c r="B22" i="4"/>
  <c r="B21" i="4"/>
  <c r="B20" i="4"/>
  <c r="B19" i="4"/>
  <c r="B18" i="4"/>
  <c r="B14" i="4"/>
  <c r="F8" i="5"/>
  <c r="L8" i="5" s="1"/>
  <c r="E9" i="4"/>
  <c r="B13" i="4"/>
  <c r="B11" i="4"/>
  <c r="B10" i="4"/>
  <c r="B9" i="4"/>
  <c r="G14" i="1"/>
  <c r="N10" i="2"/>
  <c r="J59" i="5"/>
  <c r="I59" i="5"/>
  <c r="H59" i="5"/>
  <c r="G59" i="5"/>
  <c r="E59" i="5"/>
  <c r="D59" i="5"/>
  <c r="C59" i="5"/>
  <c r="B59" i="5"/>
  <c r="L58" i="5"/>
  <c r="K58" i="5"/>
  <c r="F58" i="5"/>
  <c r="L57" i="5"/>
  <c r="K57" i="5"/>
  <c r="F57" i="5"/>
  <c r="K56" i="5"/>
  <c r="F56" i="5"/>
  <c r="L56" i="5" s="1"/>
  <c r="L55" i="5"/>
  <c r="L59" i="5" s="1"/>
  <c r="K55" i="5"/>
  <c r="K59" i="5" s="1"/>
  <c r="F55" i="5"/>
  <c r="F59" i="5" s="1"/>
  <c r="J51" i="5"/>
  <c r="I51" i="5"/>
  <c r="H51" i="5"/>
  <c r="G51" i="5"/>
  <c r="E51" i="5"/>
  <c r="D51" i="5"/>
  <c r="C51" i="5"/>
  <c r="B51" i="5"/>
  <c r="K50" i="5"/>
  <c r="L50" i="5" s="1"/>
  <c r="F50" i="5"/>
  <c r="L49" i="5"/>
  <c r="K49" i="5"/>
  <c r="F49" i="5"/>
  <c r="K48" i="5"/>
  <c r="L48" i="5" s="1"/>
  <c r="F48" i="5"/>
  <c r="L47" i="5"/>
  <c r="K47" i="5"/>
  <c r="K51" i="5" s="1"/>
  <c r="F47" i="5"/>
  <c r="F51" i="5" s="1"/>
  <c r="J43" i="5"/>
  <c r="I43" i="5"/>
  <c r="H43" i="5"/>
  <c r="G43" i="5"/>
  <c r="E43" i="5"/>
  <c r="D43" i="5"/>
  <c r="C43" i="5"/>
  <c r="B43" i="5"/>
  <c r="K42" i="5"/>
  <c r="L42" i="5" s="1"/>
  <c r="F42" i="5"/>
  <c r="L41" i="5"/>
  <c r="K41" i="5"/>
  <c r="F41" i="5"/>
  <c r="K40" i="5"/>
  <c r="L40" i="5" s="1"/>
  <c r="F40" i="5"/>
  <c r="K39" i="5"/>
  <c r="L39" i="5" s="1"/>
  <c r="F39" i="5"/>
  <c r="L38" i="5"/>
  <c r="K38" i="5"/>
  <c r="F38" i="5"/>
  <c r="K37" i="5"/>
  <c r="L37" i="5" s="1"/>
  <c r="L43" i="5" s="1"/>
  <c r="F37" i="5"/>
  <c r="F43" i="5" s="1"/>
  <c r="K33" i="5"/>
  <c r="J33" i="5"/>
  <c r="I33" i="5"/>
  <c r="H33" i="5"/>
  <c r="G33" i="5"/>
  <c r="E33" i="5"/>
  <c r="D33" i="5"/>
  <c r="C33" i="5"/>
  <c r="B33" i="5"/>
  <c r="K32" i="5"/>
  <c r="L32" i="5" s="1"/>
  <c r="F32" i="5"/>
  <c r="K31" i="5"/>
  <c r="L31" i="5" s="1"/>
  <c r="F31" i="5"/>
  <c r="L30" i="5"/>
  <c r="K30" i="5"/>
  <c r="F30" i="5"/>
  <c r="K29" i="5"/>
  <c r="L29" i="5" s="1"/>
  <c r="F29" i="5"/>
  <c r="K28" i="5"/>
  <c r="L28" i="5" s="1"/>
  <c r="F28" i="5"/>
  <c r="F33" i="5" s="1"/>
  <c r="L27" i="5"/>
  <c r="K27" i="5"/>
  <c r="F27" i="5"/>
  <c r="J23" i="5"/>
  <c r="I23" i="5"/>
  <c r="H23" i="5"/>
  <c r="G23" i="5"/>
  <c r="E23" i="5"/>
  <c r="D23" i="5"/>
  <c r="C23" i="5"/>
  <c r="B23" i="5"/>
  <c r="K22" i="5"/>
  <c r="L22" i="5" s="1"/>
  <c r="F22" i="5"/>
  <c r="K21" i="5"/>
  <c r="L21" i="5" s="1"/>
  <c r="F21" i="5"/>
  <c r="K20" i="5"/>
  <c r="L20" i="5" s="1"/>
  <c r="F20" i="5"/>
  <c r="L19" i="5"/>
  <c r="K19" i="5"/>
  <c r="F19" i="5"/>
  <c r="K18" i="5"/>
  <c r="L18" i="5" s="1"/>
  <c r="F18" i="5"/>
  <c r="K17" i="5"/>
  <c r="K23" i="5" s="1"/>
  <c r="F17" i="5"/>
  <c r="F23" i="5" s="1"/>
  <c r="J13" i="5"/>
  <c r="I13" i="5"/>
  <c r="H13" i="5"/>
  <c r="G13" i="5"/>
  <c r="E13" i="5"/>
  <c r="D13" i="5"/>
  <c r="C13" i="5"/>
  <c r="B13" i="5"/>
  <c r="K12" i="5"/>
  <c r="L12" i="5" s="1"/>
  <c r="F12" i="5"/>
  <c r="K11" i="5"/>
  <c r="L11" i="5" s="1"/>
  <c r="F11" i="5"/>
  <c r="K10" i="5"/>
  <c r="L10" i="5" s="1"/>
  <c r="F10" i="5"/>
  <c r="K9" i="5"/>
  <c r="L9" i="5" s="1"/>
  <c r="F9" i="5"/>
  <c r="K8" i="5"/>
  <c r="K7" i="5"/>
  <c r="K13" i="5" s="1"/>
  <c r="F7" i="5"/>
  <c r="F24" i="4"/>
  <c r="E24" i="4"/>
  <c r="G24" i="4" s="1"/>
  <c r="G23" i="4"/>
  <c r="F23" i="4"/>
  <c r="E23" i="4"/>
  <c r="F22" i="4"/>
  <c r="E22" i="4"/>
  <c r="G22" i="4" s="1"/>
  <c r="G21" i="4"/>
  <c r="F21" i="4"/>
  <c r="E21" i="4"/>
  <c r="F20" i="4"/>
  <c r="E20" i="4"/>
  <c r="G20" i="4" s="1"/>
  <c r="G19" i="4"/>
  <c r="F19" i="4"/>
  <c r="E19" i="4"/>
  <c r="F18" i="4"/>
  <c r="E18" i="4"/>
  <c r="G18" i="4" s="1"/>
  <c r="G14" i="4"/>
  <c r="F14" i="4"/>
  <c r="E14" i="4"/>
  <c r="F13" i="4"/>
  <c r="E13" i="4"/>
  <c r="G13" i="4" s="1"/>
  <c r="G12" i="4"/>
  <c r="F12" i="4"/>
  <c r="E12" i="4"/>
  <c r="F11" i="4"/>
  <c r="E11" i="4"/>
  <c r="G11" i="4" s="1"/>
  <c r="G10" i="4"/>
  <c r="F10" i="4"/>
  <c r="E10" i="4"/>
  <c r="F9" i="4"/>
  <c r="G9" i="4"/>
  <c r="M78" i="3"/>
  <c r="L78" i="3"/>
  <c r="K78" i="3"/>
  <c r="J78" i="3"/>
  <c r="I78" i="3"/>
  <c r="H78" i="3"/>
  <c r="G78" i="3"/>
  <c r="F78" i="3"/>
  <c r="E78" i="3"/>
  <c r="D78" i="3"/>
  <c r="C78" i="3"/>
  <c r="B78" i="3"/>
  <c r="N77" i="3"/>
  <c r="N76" i="3"/>
  <c r="N78" i="3" s="1"/>
  <c r="N75" i="3"/>
  <c r="N74" i="3"/>
  <c r="M71" i="3"/>
  <c r="L71" i="3"/>
  <c r="K71" i="3"/>
  <c r="J71" i="3"/>
  <c r="I71" i="3"/>
  <c r="H71" i="3"/>
  <c r="G71" i="3"/>
  <c r="F71" i="3"/>
  <c r="E71" i="3"/>
  <c r="D71" i="3"/>
  <c r="C71" i="3"/>
  <c r="B71" i="3"/>
  <c r="N70" i="3"/>
  <c r="N69" i="3"/>
  <c r="N68" i="3"/>
  <c r="N71" i="3" s="1"/>
  <c r="N67" i="3"/>
  <c r="M64" i="3"/>
  <c r="L64" i="3"/>
  <c r="K64" i="3"/>
  <c r="J64" i="3"/>
  <c r="I64" i="3"/>
  <c r="H64" i="3"/>
  <c r="G64" i="3"/>
  <c r="F64" i="3"/>
  <c r="E64" i="3"/>
  <c r="D64" i="3"/>
  <c r="C64" i="3"/>
  <c r="B64" i="3"/>
  <c r="N63" i="3"/>
  <c r="N62" i="3"/>
  <c r="N61" i="3"/>
  <c r="N60" i="3"/>
  <c r="N59" i="3"/>
  <c r="N58" i="3"/>
  <c r="N57" i="3"/>
  <c r="N56" i="3"/>
  <c r="N55" i="3"/>
  <c r="N64" i="3" s="1"/>
  <c r="M52" i="3"/>
  <c r="L52" i="3"/>
  <c r="K52" i="3"/>
  <c r="J52" i="3"/>
  <c r="I52" i="3"/>
  <c r="H52" i="3"/>
  <c r="G52" i="3"/>
  <c r="F52" i="3"/>
  <c r="E52" i="3"/>
  <c r="D52" i="3"/>
  <c r="C52" i="3"/>
  <c r="B52" i="3"/>
  <c r="N51" i="3"/>
  <c r="N50" i="3"/>
  <c r="N49" i="3"/>
  <c r="N48" i="3"/>
  <c r="N47" i="3"/>
  <c r="N46" i="3"/>
  <c r="N52" i="3" s="1"/>
  <c r="M43" i="3"/>
  <c r="L43" i="3"/>
  <c r="K43" i="3"/>
  <c r="J43" i="3"/>
  <c r="I43" i="3"/>
  <c r="H43" i="3"/>
  <c r="G43" i="3"/>
  <c r="F43" i="3"/>
  <c r="E43" i="3"/>
  <c r="D43" i="3"/>
  <c r="C43" i="3"/>
  <c r="B43" i="3"/>
  <c r="N42" i="3"/>
  <c r="N41" i="3"/>
  <c r="N40" i="3"/>
  <c r="N39" i="3"/>
  <c r="N38" i="3"/>
  <c r="N37" i="3"/>
  <c r="N36" i="3"/>
  <c r="N35" i="3"/>
  <c r="N34" i="3"/>
  <c r="N33" i="3"/>
  <c r="N32" i="3"/>
  <c r="N43" i="3" s="1"/>
  <c r="M29" i="3"/>
  <c r="L29" i="3"/>
  <c r="K29" i="3"/>
  <c r="J29" i="3"/>
  <c r="I29" i="3"/>
  <c r="H29" i="3"/>
  <c r="G29" i="3"/>
  <c r="F29" i="3"/>
  <c r="E29" i="3"/>
  <c r="D29" i="3"/>
  <c r="C29" i="3"/>
  <c r="B29" i="3"/>
  <c r="N28" i="3"/>
  <c r="N27" i="3"/>
  <c r="N26" i="3"/>
  <c r="N25" i="3"/>
  <c r="N24" i="3"/>
  <c r="N23" i="3"/>
  <c r="N22" i="3"/>
  <c r="N21" i="3"/>
  <c r="N20" i="3"/>
  <c r="M17" i="3"/>
  <c r="M80" i="3" s="1"/>
  <c r="L17" i="3"/>
  <c r="L80" i="3" s="1"/>
  <c r="K17" i="3"/>
  <c r="K80" i="3" s="1"/>
  <c r="J17" i="3"/>
  <c r="J80" i="3" s="1"/>
  <c r="I17" i="3"/>
  <c r="I80" i="3" s="1"/>
  <c r="H17" i="3"/>
  <c r="H80" i="3" s="1"/>
  <c r="G17" i="3"/>
  <c r="G80" i="3" s="1"/>
  <c r="F17" i="3"/>
  <c r="F80" i="3" s="1"/>
  <c r="E17" i="3"/>
  <c r="E80" i="3" s="1"/>
  <c r="D17" i="3"/>
  <c r="D80" i="3" s="1"/>
  <c r="C17" i="3"/>
  <c r="C80" i="3" s="1"/>
  <c r="B17" i="3"/>
  <c r="B80" i="3" s="1"/>
  <c r="N16" i="3"/>
  <c r="N15" i="3"/>
  <c r="N14" i="3"/>
  <c r="N13" i="3"/>
  <c r="N12" i="3"/>
  <c r="N11" i="3"/>
  <c r="N10" i="3"/>
  <c r="N9" i="3"/>
  <c r="N8" i="3"/>
  <c r="N7" i="3"/>
  <c r="N6" i="3"/>
  <c r="M44" i="2"/>
  <c r="L44" i="2"/>
  <c r="K44" i="2"/>
  <c r="J44" i="2"/>
  <c r="I44" i="2"/>
  <c r="H44" i="2"/>
  <c r="G44" i="2"/>
  <c r="F44" i="2"/>
  <c r="E44" i="2"/>
  <c r="D44" i="2"/>
  <c r="C44" i="2"/>
  <c r="B44" i="2"/>
  <c r="N43" i="2"/>
  <c r="N42" i="2"/>
  <c r="N41" i="2"/>
  <c r="N40" i="2"/>
  <c r="N44" i="2" s="1"/>
  <c r="M37" i="2"/>
  <c r="L37" i="2"/>
  <c r="K37" i="2"/>
  <c r="J37" i="2"/>
  <c r="I37" i="2"/>
  <c r="H37" i="2"/>
  <c r="G37" i="2"/>
  <c r="F37" i="2"/>
  <c r="E37" i="2"/>
  <c r="D37" i="2"/>
  <c r="C37" i="2"/>
  <c r="B37" i="2"/>
  <c r="N36" i="2"/>
  <c r="N35" i="2"/>
  <c r="N34" i="2"/>
  <c r="N37" i="2" s="1"/>
  <c r="M31" i="2"/>
  <c r="L31" i="2"/>
  <c r="L46" i="2" s="1"/>
  <c r="K31" i="2"/>
  <c r="K46" i="2" s="1"/>
  <c r="J31" i="2"/>
  <c r="I31" i="2"/>
  <c r="H31" i="2"/>
  <c r="G31" i="2"/>
  <c r="F31" i="2"/>
  <c r="E31" i="2"/>
  <c r="D31" i="2"/>
  <c r="D46" i="2" s="1"/>
  <c r="C31" i="2"/>
  <c r="C46" i="2" s="1"/>
  <c r="B31" i="2"/>
  <c r="N30" i="2"/>
  <c r="N29" i="2"/>
  <c r="M25" i="2"/>
  <c r="L25" i="2"/>
  <c r="K25" i="2"/>
  <c r="J25" i="2"/>
  <c r="I25" i="2"/>
  <c r="H25" i="2"/>
  <c r="G25" i="2"/>
  <c r="F25" i="2"/>
  <c r="E25" i="2"/>
  <c r="D25" i="2"/>
  <c r="C25" i="2"/>
  <c r="B25" i="2"/>
  <c r="N24" i="2"/>
  <c r="N23" i="2"/>
  <c r="N22" i="2"/>
  <c r="N21" i="2"/>
  <c r="N25" i="2" s="1"/>
  <c r="M18" i="2"/>
  <c r="L18" i="2"/>
  <c r="K18" i="2"/>
  <c r="J18" i="2"/>
  <c r="I18" i="2"/>
  <c r="H18" i="2"/>
  <c r="G18" i="2"/>
  <c r="F18" i="2"/>
  <c r="E18" i="2"/>
  <c r="D18" i="2"/>
  <c r="C18" i="2"/>
  <c r="B18" i="2"/>
  <c r="N17" i="2"/>
  <c r="N16" i="2"/>
  <c r="N18" i="2" s="1"/>
  <c r="N15" i="2"/>
  <c r="N14" i="2"/>
  <c r="N13" i="2"/>
  <c r="M10" i="2"/>
  <c r="M46" i="2" s="1"/>
  <c r="L10" i="2"/>
  <c r="K10" i="2"/>
  <c r="J10" i="2"/>
  <c r="J46" i="2" s="1"/>
  <c r="I10" i="2"/>
  <c r="I46" i="2" s="1"/>
  <c r="H10" i="2"/>
  <c r="H46" i="2" s="1"/>
  <c r="G10" i="2"/>
  <c r="G46" i="2" s="1"/>
  <c r="F10" i="2"/>
  <c r="F46" i="2" s="1"/>
  <c r="E10" i="2"/>
  <c r="E46" i="2" s="1"/>
  <c r="D10" i="2"/>
  <c r="C10" i="2"/>
  <c r="B10" i="2"/>
  <c r="B46" i="2" s="1"/>
  <c r="N9" i="2"/>
  <c r="N8" i="2"/>
  <c r="N7" i="2"/>
  <c r="N6" i="2"/>
  <c r="L26" i="1"/>
  <c r="L25" i="1"/>
  <c r="L24" i="1"/>
  <c r="L23" i="1"/>
  <c r="L22" i="1"/>
  <c r="N46" i="2" l="1"/>
  <c r="B14" i="1" s="1"/>
  <c r="L14" i="1" s="1"/>
  <c r="B25" i="4"/>
  <c r="B27" i="4" s="1"/>
  <c r="F13" i="5"/>
  <c r="L33" i="5"/>
  <c r="L51" i="5"/>
  <c r="L7" i="5"/>
  <c r="L13" i="5" s="1"/>
  <c r="K43" i="5"/>
  <c r="N17" i="3"/>
  <c r="N29" i="3"/>
  <c r="L17" i="5"/>
  <c r="L23" i="5" s="1"/>
  <c r="N80" i="3" l="1"/>
  <c r="O41" i="2"/>
  <c r="O31" i="2"/>
  <c r="O29" i="2"/>
  <c r="O21" i="2"/>
  <c r="O17" i="2"/>
  <c r="O13" i="2"/>
  <c r="O9" i="2"/>
  <c r="O40" i="2"/>
  <c r="O35" i="2"/>
  <c r="O23" i="2"/>
  <c r="O16" i="2"/>
  <c r="O15" i="2"/>
  <c r="O43" i="2"/>
  <c r="O37" i="2"/>
  <c r="O44" i="2"/>
  <c r="O42" i="2"/>
  <c r="O34" i="2"/>
  <c r="O30" i="2"/>
  <c r="O22" i="2"/>
  <c r="O14" i="2"/>
  <c r="O6" i="2"/>
  <c r="O28" i="2"/>
  <c r="O24" i="2"/>
  <c r="O10" i="2"/>
  <c r="O8" i="2"/>
  <c r="O7" i="2"/>
  <c r="O36" i="2"/>
  <c r="O18" i="2"/>
  <c r="O25" i="2"/>
  <c r="O77" i="3" l="1"/>
  <c r="O71" i="3"/>
  <c r="O69" i="3"/>
  <c r="O61" i="3"/>
  <c r="O57" i="3"/>
  <c r="O49" i="3"/>
  <c r="O43" i="3"/>
  <c r="O41" i="3"/>
  <c r="O37" i="3"/>
  <c r="O33" i="3"/>
  <c r="O25" i="3"/>
  <c r="O21" i="3"/>
  <c r="O13" i="3"/>
  <c r="O9" i="3"/>
  <c r="O76" i="3"/>
  <c r="O68" i="3"/>
  <c r="O60" i="3"/>
  <c r="O36" i="3"/>
  <c r="O28" i="3"/>
  <c r="O20" i="3"/>
  <c r="O12" i="3"/>
  <c r="O78" i="3"/>
  <c r="O75" i="3"/>
  <c r="O67" i="3"/>
  <c r="O63" i="3"/>
  <c r="O59" i="3"/>
  <c r="O55" i="3"/>
  <c r="O51" i="3"/>
  <c r="O47" i="3"/>
  <c r="O39" i="3"/>
  <c r="O35" i="3"/>
  <c r="O29" i="3"/>
  <c r="O27" i="3"/>
  <c r="O23" i="3"/>
  <c r="O17" i="3"/>
  <c r="O15" i="3"/>
  <c r="O11" i="3"/>
  <c r="O7" i="3"/>
  <c r="O56" i="3"/>
  <c r="O48" i="3"/>
  <c r="O40" i="3"/>
  <c r="O32" i="3"/>
  <c r="O24" i="3"/>
  <c r="O16" i="3"/>
  <c r="O8" i="3"/>
  <c r="O74" i="3"/>
  <c r="O70" i="3"/>
  <c r="O64" i="3"/>
  <c r="O62" i="3"/>
  <c r="O58" i="3"/>
  <c r="O52" i="3"/>
  <c r="O50" i="3"/>
  <c r="O46" i="3"/>
  <c r="O42" i="3"/>
  <c r="O38" i="3"/>
  <c r="O34" i="3"/>
  <c r="O26" i="3"/>
  <c r="O22" i="3"/>
  <c r="O14" i="3"/>
  <c r="O10" i="3"/>
  <c r="O6" i="3"/>
</calcChain>
</file>

<file path=xl/sharedStrings.xml><?xml version="1.0" encoding="utf-8"?>
<sst xmlns="http://schemas.openxmlformats.org/spreadsheetml/2006/main" count="357" uniqueCount="277">
  <si>
    <t>✝  CHURCH BUDGET TEMPLATE</t>
  </si>
  <si>
    <t>Powered by ChMeetings  |  Annual Financial Planning &amp; Tracking</t>
  </si>
  <si>
    <t>Church Name:</t>
  </si>
  <si>
    <t>Budget Year:</t>
  </si>
  <si>
    <t>Prepared By:</t>
  </si>
  <si>
    <t>Date Prepared:</t>
  </si>
  <si>
    <t>Approved By:</t>
  </si>
  <si>
    <t>TOTAL BUDGETED INCOME</t>
  </si>
  <si>
    <t>TOTAL BUDGETED EXPENSES</t>
  </si>
  <si>
    <t>NET SURPLUS / DEFICIT</t>
  </si>
  <si>
    <t>QUICK NAVIGATION</t>
  </si>
  <si>
    <t>📊 Income Budget</t>
  </si>
  <si>
    <t>💰 Expense Budget</t>
  </si>
  <si>
    <t>📈 Budget vs Actual</t>
  </si>
  <si>
    <t>⛪ Ministry Budgets</t>
  </si>
  <si>
    <t>5-YEAR HISTORICAL SUMMARY (Enter manually)</t>
  </si>
  <si>
    <t>Year</t>
  </si>
  <si>
    <t>Budgeted Income</t>
  </si>
  <si>
    <t>Actual Income</t>
  </si>
  <si>
    <t>Budgeted Expenses</t>
  </si>
  <si>
    <t>Actual Expenses</t>
  </si>
  <si>
    <t>Surplus/Deficit</t>
  </si>
  <si>
    <t>Notes</t>
  </si>
  <si>
    <t>✝  ANNUAL INCOME BUDGET</t>
  </si>
  <si>
    <t>ChMeetings Church Budget Template  |  Blue = Input Cells  |  Black = Calculated</t>
  </si>
  <si>
    <t>Category / Line Item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</si>
  <si>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</si>
  <si>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</si>
  <si>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</si>
  <si>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</si>
  <si>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</si>
  <si>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</si>
  <si>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</si>
  <si>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</si>
  <si>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</si>
  <si>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</si>
  <si>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</si>
  <si>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</si>
  <si>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ANNUAL TOTAL</t>
  </si>
  <si>
    <t>% of Total</t>
  </si>
  <si>
    <t xml:space="preserve">  TITHES &amp; REGULAR OFFERINGS</t>
  </si>
  <si>
    <t xml:space="preserve">    Sunday Morning Tithes</t>
  </si>
  <si>
    <t xml:space="preserve">    Online Giving / eGiving</t>
  </si>
  <si>
    <t xml:space="preserve">    Recurring Monthly Donations</t>
  </si>
  <si>
    <t xml:space="preserve">    First Fruits Offerings</t>
  </si>
  <si>
    <t xml:space="preserve">  SUBTOTAL – TITHES &amp; REGULAR OFFERINGS</t>
  </si>
  <si>
    <t xml:space="preserve">  SPECIAL OFFERINGS</t>
  </si>
  <si>
    <t xml:space="preserve">    Building Fund Offering</t>
  </si>
  <si>
    <t xml:space="preserve">    Missions Offering</t>
  </si>
  <si>
    <t xml:space="preserve">    Christmas / Easter Special Offering</t>
  </si>
  <si>
    <t xml:space="preserve">    Benevolence Fund Offering</t>
  </si>
  <si>
    <t xml:space="preserve">    Harvest / Thanksgiving Offering</t>
  </si>
  <si>
    <t xml:space="preserve">  SUBTOTAL – SPECIAL OFFERINGS</t>
  </si>
  <si>
    <t xml:space="preserve">  FUNDRAISING &amp; EVENTS</t>
  </si>
  <si>
    <t xml:space="preserve">    Fundraising Events (Dinners, Auctions)</t>
  </si>
  <si>
    <t xml:space="preserve">    Bake Sales / Community Events</t>
  </si>
  <si>
    <t xml:space="preserve">    Church Bazaar / Fairs</t>
  </si>
  <si>
    <t xml:space="preserve">    Conference / Seminar Registration</t>
  </si>
  <si>
    <t xml:space="preserve">  SUBTOTAL – FUNDRAISING &amp; EVENTS</t>
  </si>
  <si>
    <t xml:space="preserve">  FACILITY RENTAL INCOME</t>
  </si>
  <si>
    <t xml:space="preserve">    Hall / Sanctuary Rental</t>
  </si>
  <si>
    <t xml:space="preserve">    Parking Lot Rental</t>
  </si>
  <si>
    <t xml:space="preserve">    Kitchen / Equipment Rental</t>
  </si>
  <si>
    <t xml:space="preserve">  SUBTOTAL – FACILITY RENTAL INCOME</t>
  </si>
  <si>
    <t xml:space="preserve">  GRANTS &amp; EXTERNAL SUPPORT</t>
  </si>
  <si>
    <t xml:space="preserve">    Government / Non-Profit Grants</t>
  </si>
  <si>
    <t xml:space="preserve">    Denominational Support / Subsidies</t>
  </si>
  <si>
    <t xml:space="preserve">    Corporate Sponsorships</t>
  </si>
  <si>
    <t xml:space="preserve">  SUBTOTAL – GRANTS &amp; EXTERNAL SUPPORT</t>
  </si>
  <si>
    <t xml:space="preserve">  INVESTMENT &amp; MISCELLANEOUS</t>
  </si>
  <si>
    <t xml:space="preserve">    Interest / Investment Earnings</t>
  </si>
  <si>
    <t xml:space="preserve">    Endowment Fund Income</t>
  </si>
  <si>
    <t xml:space="preserve">    Bookstore / Media Sales</t>
  </si>
  <si>
    <t xml:space="preserve">    Other Miscellaneous Income</t>
  </si>
  <si>
    <t xml:space="preserve">  SUBTOTAL – INVESTMENT &amp; MISCELLANEOUS</t>
  </si>
  <si>
    <t xml:space="preserve">  ✦ GRAND TOTAL</t>
  </si>
  <si>
    <t>✝  ANNUAL EXPENSE BUDGET</t>
  </si>
  <si>
    <t xml:space="preserve">  PERSONNEL – SALARIES &amp; BENEFITS</t>
  </si>
  <si>
    <t xml:space="preserve">    Senior Pastor / Lead Pastor Salary</t>
  </si>
  <si>
    <t xml:space="preserve">    Associate / Assistant Pastor Salary</t>
  </si>
  <si>
    <t xml:space="preserve">    Music Director / Worship Leader</t>
  </si>
  <si>
    <t xml:space="preserve">    Administrative Staff Salary</t>
  </si>
  <si>
    <t xml:space="preserve">    Children's Ministry Director</t>
  </si>
  <si>
    <t xml:space="preserve">    Youth Ministry Director</t>
  </si>
  <si>
    <t xml:space="preserve">    Custodial / Maintenance Staff</t>
  </si>
  <si>
    <t xml:space="preserve">    Part-time / Contract Staff</t>
  </si>
  <si>
    <t xml:space="preserve">    Health Insurance &amp; Benefits</t>
  </si>
  <si>
    <t xml:space="preserve">    Retirement / Pension Contributions</t>
  </si>
  <si>
    <t xml:space="preserve">    Payroll Taxes (FICA, etc.)</t>
  </si>
  <si>
    <t xml:space="preserve">  SUBTOTAL – PERSONNEL – SALARIES &amp; BENEFITS</t>
  </si>
  <si>
    <t xml:space="preserve">  FACILITIES &amp; OPERATIONS</t>
  </si>
  <si>
    <t xml:space="preserve">    Mortgage / Rent Payment</t>
  </si>
  <si>
    <t xml:space="preserve">    Electricity / Gas Utilities</t>
  </si>
  <si>
    <t xml:space="preserve">    Water &amp; Sewage</t>
  </si>
  <si>
    <t xml:space="preserve">    Internet &amp; Phone</t>
  </si>
  <si>
    <t xml:space="preserve">    Building Maintenance &amp; Repairs</t>
  </si>
  <si>
    <t xml:space="preserve">    Janitorial Supplies &amp; Cleaning</t>
  </si>
  <si>
    <t xml:space="preserve">    Landscaping / Grounds</t>
  </si>
  <si>
    <t xml:space="preserve">    Property &amp; Liability Insurance</t>
  </si>
  <si>
    <t xml:space="preserve">    Security System / Monitoring</t>
  </si>
  <si>
    <t xml:space="preserve">  SUBTOTAL – FACILITIES &amp; OPERATIONS</t>
  </si>
  <si>
    <t xml:space="preserve">  WORSHIP &amp; MINISTRY PROGRAMS</t>
  </si>
  <si>
    <t xml:space="preserve">    Worship / Audio-Visual Equipment</t>
  </si>
  <si>
    <t xml:space="preserve">    Musical Instruments &amp; Maintenance</t>
  </si>
  <si>
    <t xml:space="preserve">    Printed Bulletins &amp; Hymnals</t>
  </si>
  <si>
    <t xml:space="preserve">    Communion Supplies</t>
  </si>
  <si>
    <t xml:space="preserve">    Baptism Supplies</t>
  </si>
  <si>
    <t xml:space="preserve">    Children's Ministry Supplies</t>
  </si>
  <si>
    <t xml:space="preserve">    Youth Ministry Programs &amp; Events</t>
  </si>
  <si>
    <t xml:space="preserve">    Adult / Small Group Ministry</t>
  </si>
  <si>
    <t xml:space="preserve">    Women's Ministry</t>
  </si>
  <si>
    <t xml:space="preserve">    Men's Ministry</t>
  </si>
  <si>
    <t xml:space="preserve">    Senior / Elder Care Ministry</t>
  </si>
  <si>
    <t xml:space="preserve">  SUBTOTAL – WORSHIP &amp; MINISTRY PROGRAMS</t>
  </si>
  <si>
    <t xml:space="preserve">  MISSIONS &amp; OUTREACH</t>
  </si>
  <si>
    <t xml:space="preserve">    Local Community Outreach Programs</t>
  </si>
  <si>
    <t xml:space="preserve">    Domestic Missions Support</t>
  </si>
  <si>
    <t xml:space="preserve">    International Missions Support</t>
  </si>
  <si>
    <t xml:space="preserve">    Mission Trip Expenses</t>
  </si>
  <si>
    <t xml:space="preserve">    Community Events &amp; Evangelism</t>
  </si>
  <si>
    <t xml:space="preserve">    Benevolence / Emergency Assistance</t>
  </si>
  <si>
    <t xml:space="preserve">  SUBTOTAL – MISSIONS &amp; OUTREACH</t>
  </si>
  <si>
    <t xml:space="preserve">  ADMINISTRATION &amp; TECHNOLOGY</t>
  </si>
  <si>
    <t xml:space="preserve">    Church Management Software (ChMeetings)</t>
  </si>
  <si>
    <t xml:space="preserve">    Office Supplies &amp; Stationery</t>
  </si>
  <si>
    <t xml:space="preserve">    Postage &amp; Mailing</t>
  </si>
  <si>
    <t xml:space="preserve">    Website Maintenance &amp; Hosting</t>
  </si>
  <si>
    <t xml:space="preserve">    Social Media / Digital Marketing</t>
  </si>
  <si>
    <t xml:space="preserve">    Accounting &amp; Bookkeeping Services</t>
  </si>
  <si>
    <t xml:space="preserve">    Legal &amp; Professional Fees</t>
  </si>
  <si>
    <t xml:space="preserve">    Printing &amp; Copier Costs</t>
  </si>
  <si>
    <t xml:space="preserve">    Bank Fees &amp; Processing Fees</t>
  </si>
  <si>
    <t xml:space="preserve">  SUBTOTAL – ADMINISTRATION &amp; TECHNOLOGY</t>
  </si>
  <si>
    <t xml:space="preserve">  EDUCATION &amp; DEVELOPMENT</t>
  </si>
  <si>
    <t xml:space="preserve">    Pastor / Staff Conferences &amp; Seminars</t>
  </si>
  <si>
    <t xml:space="preserve">    Leadership Training Programs</t>
  </si>
  <si>
    <t xml:space="preserve">    Books, Subscriptions &amp; Resources</t>
  </si>
  <si>
    <t xml:space="preserve">    Continuing Education / Bible College</t>
  </si>
  <si>
    <t xml:space="preserve">  SUBTOTAL – EDUCATION &amp; DEVELOPMENT</t>
  </si>
  <si>
    <t xml:space="preserve">  SAVINGS &amp; RESERVES</t>
  </si>
  <si>
    <t xml:space="preserve">    Emergency / Contingency Reserve (10%)</t>
  </si>
  <si>
    <t xml:space="preserve">    Capital Reserve Fund (Building)</t>
  </si>
  <si>
    <t xml:space="preserve">    Church Growth / Expansion Fund</t>
  </si>
  <si>
    <t xml:space="preserve">    Debt Repayment Reserve</t>
  </si>
  <si>
    <t xml:space="preserve">  SUBTOTAL – SAVINGS &amp; RESERVES</t>
  </si>
  <si>
    <t>✝  BUDGET vs ACTUAL TRACKER</t>
  </si>
  <si>
    <t>Track your actual income and expenses against your budget each month</t>
  </si>
  <si>
    <t>Select Month:</t>
  </si>
  <si>
    <t>January</t>
  </si>
  <si>
    <t>Category</t>
  </si>
  <si>
    <t>Annual Budget</t>
  </si>
  <si>
    <t>YTD Budget</t>
  </si>
  <si>
    <t>YTD Actual</t>
  </si>
  <si>
    <t>Variance ($)</t>
  </si>
  <si>
    <t>Variance (%)</t>
  </si>
  <si>
    <t>Status</t>
  </si>
  <si>
    <t>── INCOME ──</t>
  </si>
  <si>
    <t>Tithes &amp; Regular Offerings</t>
  </si>
  <si>
    <t>Special Offerings</t>
  </si>
  <si>
    <t>Fundraising &amp; Events</t>
  </si>
  <si>
    <t>Facility Rental Income</t>
  </si>
  <si>
    <t>Grants &amp; External Support</t>
  </si>
  <si>
    <t>Investment &amp; Miscellaneous</t>
  </si>
  <si>
    <t>TOTAL INCOME</t>
  </si>
  <si>
    <t>── EXPENSES ──</t>
  </si>
  <si>
    <t>Personnel – Salaries &amp; Benefits</t>
  </si>
  <si>
    <t>Facilities &amp; Operations</t>
  </si>
  <si>
    <t>Worship &amp; Ministry Programs</t>
  </si>
  <si>
    <t>Missions &amp; Outreach</t>
  </si>
  <si>
    <t>Administration &amp; Technology</t>
  </si>
  <si>
    <t>Education &amp; Development</t>
  </si>
  <si>
    <t>Savings &amp; Reserves</t>
  </si>
  <si>
    <t>TOTAL EXPENSES</t>
  </si>
  <si>
    <t>✝  INDIVIDUAL MINISTRY BUDGET PLANNER</t>
  </si>
  <si>
    <t>Detailed budget breakdown per ministry department</t>
  </si>
  <si>
    <t xml:space="preserve">  ⛪ CHILDREN'S MINISTRY</t>
  </si>
  <si>
    <t>Budget Item</t>
  </si>
  <si>
    <t>Q1 Budget</t>
  </si>
  <si>
    <t>Q2 Budget</t>
  </si>
  <si>
    <t>Q3 Budget</t>
  </si>
  <si>
    <t>Q4 Budget</t>
  </si>
  <si>
    <t>Q1 Actual</t>
  </si>
  <si>
    <t>Q2 Actual</t>
  </si>
  <si>
    <t>Q3 Actual</t>
  </si>
  <si>
    <t>Q4 Actual</t>
  </si>
  <si>
    <t>Annual Actual</t>
  </si>
  <si>
    <t>Variance</t>
  </si>
  <si>
    <t xml:space="preserve">  Curriculum &amp; Teaching Materials</t>
  </si>
  <si>
    <t xml:space="preserve">  Craft &amp; Activity Supplies</t>
  </si>
  <si>
    <t xml:space="preserve">  VBS / Special Events</t>
  </si>
  <si>
    <t xml:space="preserve">  Volunteer Appreciation</t>
  </si>
  <si>
    <t xml:space="preserve">  Technology &amp; Media</t>
  </si>
  <si>
    <t xml:space="preserve">  Snacks &amp; Food</t>
  </si>
  <si>
    <t xml:space="preserve">  TOTAL – Children's Ministry</t>
  </si>
  <si>
    <t xml:space="preserve">  ⛪ YOUTH MINISTRY</t>
  </si>
  <si>
    <t xml:space="preserve">  Youth Group Events &amp; Activities</t>
  </si>
  <si>
    <t xml:space="preserve">  Retreats &amp; Camps</t>
  </si>
  <si>
    <t xml:space="preserve">  Curriculum &amp; Resources</t>
  </si>
  <si>
    <t xml:space="preserve">  Sports / Recreation Equipment</t>
  </si>
  <si>
    <t xml:space="preserve">  Transportation</t>
  </si>
  <si>
    <t xml:space="preserve">  TOTAL – Youth Ministry</t>
  </si>
  <si>
    <t xml:space="preserve">  ⛪ WORSHIP MINISTRY</t>
  </si>
  <si>
    <t xml:space="preserve">  Instrument Maintenance &amp; Repairs</t>
  </si>
  <si>
    <t xml:space="preserve">  Sheet Music &amp; Licensing (CCLI)</t>
  </si>
  <si>
    <t xml:space="preserve">  Sound Equipment &amp; Maintenance</t>
  </si>
  <si>
    <t xml:space="preserve">  Microphones / Cables / Accessories</t>
  </si>
  <si>
    <t xml:space="preserve">  Stage &amp; Lighting Equipment</t>
  </si>
  <si>
    <t xml:space="preserve">  Choir Robes / Uniforms</t>
  </si>
  <si>
    <t xml:space="preserve">  TOTAL – Worship Ministry</t>
  </si>
  <si>
    <t xml:space="preserve">  ⛪ OUTREACH &amp; MISSIONS</t>
  </si>
  <si>
    <t xml:space="preserve">  Community Food Bank / Pantry</t>
  </si>
  <si>
    <t xml:space="preserve">  Clothing Drives</t>
  </si>
  <si>
    <t xml:space="preserve">  Homeless Outreach</t>
  </si>
  <si>
    <t xml:space="preserve">  Prison Ministry</t>
  </si>
  <si>
    <t xml:space="preserve">  Mission Trip Funding</t>
  </si>
  <si>
    <t xml:space="preserve">  International Mission Partner</t>
  </si>
  <si>
    <t xml:space="preserve">  TOTAL – Outreach &amp; Missions</t>
  </si>
  <si>
    <t xml:space="preserve">  ⛪ MEN'S MINISTRY</t>
  </si>
  <si>
    <t xml:space="preserve">  Bible Study Resources</t>
  </si>
  <si>
    <t xml:space="preserve">  Men's Retreat</t>
  </si>
  <si>
    <t xml:space="preserve">  Community Service Projects</t>
  </si>
  <si>
    <t xml:space="preserve">  Breakfast / Fellowships</t>
  </si>
  <si>
    <t xml:space="preserve">  TOTAL – Men's Ministry</t>
  </si>
  <si>
    <t xml:space="preserve">  ⛪ WOMEN'S MINISTRY</t>
  </si>
  <si>
    <t xml:space="preserve">  Bible Study Materials</t>
  </si>
  <si>
    <t xml:space="preserve">  Women's Conference / Retreat</t>
  </si>
  <si>
    <t xml:space="preserve">  Community Outreach Projects</t>
  </si>
  <si>
    <t xml:space="preserve">  Luncheons / Teas / Fellowships</t>
  </si>
  <si>
    <t xml:space="preserve">  TOTAL – Women's Ministry</t>
  </si>
  <si>
    <t>✝  HOW TO USE THIS TEMPLATE</t>
  </si>
  <si>
    <t>ChMeetings Church Budget Template  |  For questions visit: www.chmeetings.com</t>
  </si>
  <si>
    <t xml:space="preserve">  COLOR CODING GUIDE</t>
  </si>
  <si>
    <t>🔵 Blue Text + Yellow Background</t>
  </si>
  <si>
    <t>These are INPUT cells. Enter your budgeted amounts here.</t>
  </si>
  <si>
    <t>⚫ Black Text</t>
  </si>
  <si>
    <t>These are CALCULATED cells (formulas). Do not edit manually.</t>
  </si>
  <si>
    <t>🟢 Green Text</t>
  </si>
  <si>
    <t>These cells pull data from other sheets automatically.</t>
  </si>
  <si>
    <t>🟡 Yellow Background</t>
  </si>
  <si>
    <t>Highlighted cells require your attention or data entry.</t>
  </si>
  <si>
    <t xml:space="preserve">  GETTING STARTED – STEP BY STEP</t>
  </si>
  <si>
    <t>Step 1: 📋 Dashboard Tab</t>
  </si>
  <si>
    <t>Fill in your Church Name, Budget Year, and other header details.</t>
  </si>
  <si>
    <t>Step 2: 📊 Income Tab</t>
  </si>
  <si>
    <t>Enter your monthly budgeted income for each category. Blue cells only.</t>
  </si>
  <si>
    <t>Step 3: 💰 Expenses Tab</t>
  </si>
  <si>
    <t>Enter your monthly budgeted expenses for each category. Blue cells only.</t>
  </si>
  <si>
    <t>Step 4: ⛪ Ministries Tab</t>
  </si>
  <si>
    <t>Enter quarterly budgets for each ministry department.</t>
  </si>
  <si>
    <t>Step 5: 📈 Budget vs Actual</t>
  </si>
  <si>
    <t>Throughout the year, enter actual income and expenses to track variance.</t>
  </si>
  <si>
    <t>Step 6: Review Dashboard</t>
  </si>
  <si>
    <t>Return to the Dashboard to see your KPIs, surplus/deficit, and history.</t>
  </si>
  <si>
    <t xml:space="preserve">  BEST PRACTICES FOR CHURCH BUDGETING</t>
  </si>
  <si>
    <t>Budget Conservatively</t>
  </si>
  <si>
    <t>Underestimate income by 10-15% and overestimate expenses as a buffer.</t>
  </si>
  <si>
    <t>Set Aside 10% for Reserves</t>
  </si>
  <si>
    <t>Always save at least 10% of income in an emergency/contingency fund.</t>
  </si>
  <si>
    <t>Personnel = 45-55%</t>
  </si>
  <si>
    <t>Industry guideline: staff costs should be 45-55% of total budget.</t>
  </si>
  <si>
    <t>Facilities = 20-30%</t>
  </si>
  <si>
    <t>Mortgage, utilities, maintenance typically consume 20-30% of budget.</t>
  </si>
  <si>
    <t>Ministries = 25-30%</t>
  </si>
  <si>
    <t>Allocate 25-30% toward programs, outreach, and ministry activities.</t>
  </si>
  <si>
    <t>Monthly Review</t>
  </si>
  <si>
    <t>Compare Budget vs Actual every month and adjust as needed.</t>
  </si>
  <si>
    <t>Quarterly Forecasting</t>
  </si>
  <si>
    <t>Re-forecast at Q1, Q2, and Q3 to update full-year projections.</t>
  </si>
  <si>
    <t>Congregational Transparency</t>
  </si>
  <si>
    <t>Share a summary budget report with the congregation annually.</t>
  </si>
  <si>
    <t xml:space="preserve">  ABOUT CHMEETINGS</t>
  </si>
  <si>
    <t>Church Management Software</t>
  </si>
  <si>
    <t>ChMeetings helps churches manage members, attendance, giving, and more.</t>
  </si>
  <si>
    <t>Free to Start</t>
  </si>
  <si>
    <t>ChMeetings offers a free plan to help small churches get started.</t>
  </si>
  <si>
    <t>Visit Us</t>
  </si>
  <si>
    <t>www.chmeetings.com | support@chmeetings.com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</si>
</sst>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;&quot;($&quot;#,##0\);\-"/>
    <numFmt numFmtId="165" formatCode="0.0%;\-0.0%;\-"/>
  </numFmts>
  <fonts count="22" x14ac:knownFonts="1">
    <font>
      <sz val="11"/>
      <color theme="1"/>
      <name val="Calibri"/>
      <family val="2"/>
      <charset val="1"/>
    </font>
    <font>
      <b/>
      <sz val="26"/>
      <color rgb="FFFFFFFF"/>
      <name val="Arial"/>
      <charset val="1"/>
    </font>
    <font>
      <i/>
      <sz val="11"/>
      <color rgb="FFC8922A"/>
      <name val="Arial"/>
      <charset val="1"/>
    </font>
    <font>
      <b/>
      <sz val="10"/>
      <color rgb="FFFFFFFF"/>
      <name val="Arial"/>
      <charset val="1"/>
    </font>
    <font>
      <sz val="10"/>
      <color rgb="FF0000FF"/>
      <name val="Arial"/>
      <charset val="1"/>
    </font>
    <font>
      <b/>
      <sz val="9"/>
      <color rgb="FFFFFFFF"/>
      <name val="Arial"/>
      <charset val="1"/>
    </font>
    <font>
      <b/>
      <sz val="18"/>
      <color rgb="FFFFFFFF"/>
      <name val="Arial"/>
      <charset val="1"/>
    </font>
    <font>
      <sz val="9"/>
      <color rgb="FF0000FF"/>
      <name val="Arial"/>
      <charset val="1"/>
    </font>
    <font>
      <sz val="9"/>
      <color rgb="FF000000"/>
      <name val="Arial"/>
      <charset val="1"/>
    </font>
    <font>
      <i/>
      <sz val="9"/>
      <color rgb="FFFFFFFF"/>
      <name val="Arial"/>
      <charset val="1"/>
    </font>
    <font>
      <sz val="9"/>
      <color rgb="FF4A4A4A"/>
      <name val="Arial"/>
      <charset val="1"/>
    </font>
    <font>
      <b/>
      <sz val="9"/>
      <color rgb="FF000000"/>
      <name val="Arial"/>
      <charset val="1"/>
    </font>
    <font>
      <b/>
      <sz val="11"/>
      <color rgb="FFFFFFFF"/>
      <name val="Arial"/>
      <charset val="1"/>
    </font>
    <font>
      <b/>
      <sz val="10"/>
      <name val="Arial"/>
      <charset val="1"/>
    </font>
    <font>
      <sz val="9"/>
      <color rgb="FF008000"/>
      <name val="Arial"/>
      <charset val="1"/>
    </font>
    <font>
      <b/>
      <sz val="8"/>
      <color rgb="FFFFFFFF"/>
      <name val="Arial"/>
      <charset val="1"/>
    </font>
    <font>
      <b/>
      <sz val="20"/>
      <color rgb="FFFFFFFF"/>
      <name val="Arial"/>
      <charset val="1"/>
    </font>
    <font>
      <i/>
      <sz val="10"/>
      <color rgb="FFFFFFFF"/>
      <name val="Arial"/>
      <charset val="1"/>
    </font>
    <font>
      <b/>
      <sz val="9"/>
      <color rgb="FF1B3A6B"/>
      <name val="Arial"/>
      <charset val="1"/>
    </font>
    <font>
      <u/>
      <sz val="11"/>
      <color theme="10"/>
      <name val="Calibri"/>
      <family val="2"/>
      <charset val="1"/>
    </font>
    <font>
      <u/>
      <sz val="11"/>
      <color theme="0"/>
      <name val="Calibri"/>
      <family val="2"/>
      <charset val="1"/>
    </font>
    <font>
      <sz val="11"/>
      <color theme="0"/>
      <name val="Calibri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1B3A6B"/>
        <bgColor rgb="FF1A5276"/>
      </patternFill>
    </fill>
    <fill>
      <patternFill patternType="solid">
        <fgColor rgb="FFFFFF00"/>
        <bgColor rgb="FFFFFF00"/>
      </patternFill>
    </fill>
    <fill>
      <patternFill patternType="solid">
        <fgColor rgb="FF1A7A6E"/>
        <bgColor rgb="FF008080"/>
      </patternFill>
    </fill>
    <fill>
      <patternFill patternType="solid">
        <fgColor rgb="FF8B1A1A"/>
        <bgColor rgb="FF922B21"/>
      </patternFill>
    </fill>
    <fill>
      <patternFill patternType="solid">
        <fgColor rgb="FFC8922A"/>
        <bgColor rgb="FFFF8080"/>
      </patternFill>
    </fill>
    <fill>
      <patternFill patternType="solid">
        <fgColor rgb="FF4A235B"/>
        <bgColor rgb="FF6C3483"/>
      </patternFill>
    </fill>
    <fill>
      <patternFill patternType="solid">
        <fgColor rgb="FF1A5276"/>
        <bgColor rgb="FF1B3A6B"/>
      </patternFill>
    </fill>
    <fill>
      <patternFill patternType="solid">
        <fgColor rgb="FF4A4A4A"/>
        <bgColor rgb="FF4A235B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8E44AD"/>
        <bgColor rgb="FF6C3483"/>
      </patternFill>
    </fill>
    <fill>
      <patternFill patternType="solid">
        <fgColor rgb="FF922B21"/>
        <bgColor rgb="FF8B1A1A"/>
      </patternFill>
    </fill>
    <fill>
      <patternFill patternType="solid">
        <fgColor rgb="FF6C3483"/>
        <bgColor rgb="FF8E44AD"/>
      </patternFill>
    </fill>
    <fill>
      <patternFill patternType="solid">
        <fgColor rgb="FFF5E6CA"/>
        <bgColor rgb="FFF2F2F2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92">
    <xf numFmtId="0" fontId="0" fillId="0" borderId="0" xfId="0"/>
    <xf numFmtId="0" fontId="3" fillId="6" borderId="0" xfId="0" applyFont="1" applyFill="1" applyBorder="1" applyAlignment="1">
      <alignment horizontal="center" vertical="center"/>
    </xf>
    <xf numFmtId="0" fontId="0" fillId="5" borderId="0" xfId="0" applyFill="1" applyBorder="1"/>
    <xf numFmtId="0" fontId="0" fillId="4" borderId="0" xfId="0" applyFill="1" applyBorder="1"/>
    <xf numFmtId="164" fontId="6" fillId="2" borderId="0" xfId="0" applyNumberFormat="1" applyFont="1" applyFill="1" applyBorder="1" applyAlignment="1">
      <alignment horizontal="center" vertical="center"/>
    </xf>
    <xf numFmtId="164" fontId="6" fillId="5" borderId="0" xfId="0" applyNumberFormat="1" applyFont="1" applyFill="1" applyBorder="1" applyAlignment="1">
      <alignment horizontal="center" vertical="center"/>
    </xf>
    <xf numFmtId="164" fontId="6" fillId="4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/>
    </xf>
    <xf numFmtId="0" fontId="5" fillId="9" borderId="1" xfId="0" applyFont="1" applyFill="1" applyBorder="1" applyAlignment="1">
      <alignment horizontal="center" vertical="center"/>
    </xf>
    <xf numFmtId="0" fontId="7" fillId="10" borderId="1" xfId="0" applyFont="1" applyFill="1" applyBorder="1"/>
    <xf numFmtId="164" fontId="7" fillId="3" borderId="1" xfId="0" applyNumberFormat="1" applyFont="1" applyFill="1" applyBorder="1"/>
    <xf numFmtId="164" fontId="8" fillId="10" borderId="1" xfId="0" applyNumberFormat="1" applyFont="1" applyFill="1" applyBorder="1"/>
    <xf numFmtId="0" fontId="0" fillId="10" borderId="1" xfId="0" applyFill="1" applyBorder="1"/>
    <xf numFmtId="0" fontId="7" fillId="11" borderId="1" xfId="0" applyFont="1" applyFill="1" applyBorder="1"/>
    <xf numFmtId="164" fontId="8" fillId="11" borderId="1" xfId="0" applyNumberFormat="1" applyFont="1" applyFill="1" applyBorder="1"/>
    <xf numFmtId="0" fontId="0" fillId="11" borderId="1" xfId="0" applyFill="1" applyBorder="1"/>
    <xf numFmtId="0" fontId="5" fillId="4" borderId="1" xfId="0" applyFont="1" applyFill="1" applyBorder="1" applyAlignment="1">
      <alignment horizontal="center" vertical="center"/>
    </xf>
    <xf numFmtId="0" fontId="10" fillId="10" borderId="1" xfId="0" applyFont="1" applyFill="1" applyBorder="1"/>
    <xf numFmtId="164" fontId="11" fillId="10" borderId="1" xfId="0" applyNumberFormat="1" applyFont="1" applyFill="1" applyBorder="1"/>
    <xf numFmtId="165" fontId="8" fillId="10" borderId="1" xfId="0" applyNumberFormat="1" applyFont="1" applyFill="1" applyBorder="1"/>
    <xf numFmtId="0" fontId="10" fillId="11" borderId="1" xfId="0" applyFont="1" applyFill="1" applyBorder="1"/>
    <xf numFmtId="164" fontId="11" fillId="11" borderId="1" xfId="0" applyNumberFormat="1" applyFont="1" applyFill="1" applyBorder="1"/>
    <xf numFmtId="165" fontId="8" fillId="11" borderId="1" xfId="0" applyNumberFormat="1" applyFont="1" applyFill="1" applyBorder="1"/>
    <xf numFmtId="0" fontId="5" fillId="2" borderId="1" xfId="0" applyFont="1" applyFill="1" applyBorder="1"/>
    <xf numFmtId="164" fontId="5" fillId="2" borderId="1" xfId="0" applyNumberFormat="1" applyFont="1" applyFill="1" applyBorder="1"/>
    <xf numFmtId="0" fontId="12" fillId="4" borderId="1" xfId="0" applyFont="1" applyFill="1" applyBorder="1"/>
    <xf numFmtId="164" fontId="12" fillId="4" borderId="1" xfId="0" applyNumberFormat="1" applyFont="1" applyFill="1" applyBorder="1"/>
    <xf numFmtId="0" fontId="0" fillId="4" borderId="1" xfId="0" applyFill="1" applyBorder="1"/>
    <xf numFmtId="0" fontId="5" fillId="5" borderId="1" xfId="0" applyFont="1" applyFill="1" applyBorder="1" applyAlignment="1">
      <alignment horizontal="center" vertical="center"/>
    </xf>
    <xf numFmtId="0" fontId="12" fillId="5" borderId="1" xfId="0" applyFont="1" applyFill="1" applyBorder="1"/>
    <xf numFmtId="164" fontId="12" fillId="5" borderId="1" xfId="0" applyNumberFormat="1" applyFont="1" applyFill="1" applyBorder="1"/>
    <xf numFmtId="0" fontId="0" fillId="5" borderId="1" xfId="0" applyFill="1" applyBorder="1"/>
    <xf numFmtId="0" fontId="13" fillId="0" borderId="1" xfId="0" applyFont="1" applyBorder="1"/>
    <xf numFmtId="0" fontId="4" fillId="3" borderId="1" xfId="0" applyFont="1" applyFill="1" applyBorder="1"/>
    <xf numFmtId="0" fontId="5" fillId="7" borderId="1" xfId="0" applyFont="1" applyFill="1" applyBorder="1" applyAlignment="1">
      <alignment horizontal="center" vertical="center"/>
    </xf>
    <xf numFmtId="164" fontId="14" fillId="11" borderId="1" xfId="0" applyNumberFormat="1" applyFont="1" applyFill="1" applyBorder="1"/>
    <xf numFmtId="0" fontId="8" fillId="11" borderId="1" xfId="0" applyFont="1" applyFill="1" applyBorder="1"/>
    <xf numFmtId="164" fontId="14" fillId="10" borderId="1" xfId="0" applyNumberFormat="1" applyFont="1" applyFill="1" applyBorder="1"/>
    <xf numFmtId="0" fontId="8" fillId="10" borderId="1" xfId="0" applyFont="1" applyFill="1" applyBorder="1"/>
    <xf numFmtId="0" fontId="15" fillId="9" borderId="1" xfId="0" applyFont="1" applyFill="1" applyBorder="1" applyAlignment="1">
      <alignment horizontal="center" vertical="center"/>
    </xf>
    <xf numFmtId="0" fontId="5" fillId="4" borderId="1" xfId="0" applyFont="1" applyFill="1" applyBorder="1"/>
    <xf numFmtId="164" fontId="5" fillId="4" borderId="1" xfId="0" applyNumberFormat="1" applyFont="1" applyFill="1" applyBorder="1"/>
    <xf numFmtId="0" fontId="5" fillId="12" borderId="1" xfId="0" applyFont="1" applyFill="1" applyBorder="1"/>
    <xf numFmtId="164" fontId="5" fillId="12" borderId="1" xfId="0" applyNumberFormat="1" applyFont="1" applyFill="1" applyBorder="1"/>
    <xf numFmtId="0" fontId="5" fillId="13" borderId="1" xfId="0" applyFont="1" applyFill="1" applyBorder="1"/>
    <xf numFmtId="164" fontId="5" fillId="13" borderId="1" xfId="0" applyNumberFormat="1" applyFont="1" applyFill="1" applyBorder="1"/>
    <xf numFmtId="0" fontId="5" fillId="8" borderId="1" xfId="0" applyFont="1" applyFill="1" applyBorder="1"/>
    <xf numFmtId="164" fontId="5" fillId="8" borderId="1" xfId="0" applyNumberFormat="1" applyFont="1" applyFill="1" applyBorder="1"/>
    <xf numFmtId="0" fontId="5" fillId="14" borderId="1" xfId="0" applyFont="1" applyFill="1" applyBorder="1"/>
    <xf numFmtId="164" fontId="5" fillId="14" borderId="1" xfId="0" applyNumberFormat="1" applyFont="1" applyFill="1" applyBorder="1"/>
    <xf numFmtId="0" fontId="18" fillId="15" borderId="1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3" fillId="6" borderId="2" xfId="0" applyFont="1" applyFill="1" applyBorder="1"/>
    <xf numFmtId="0" fontId="6" fillId="5" borderId="0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6" fillId="7" borderId="0" xfId="0" applyFont="1" applyFill="1" applyBorder="1" applyAlignment="1">
      <alignment horizontal="center" vertical="center"/>
    </xf>
    <xf numFmtId="0" fontId="9" fillId="7" borderId="0" xfId="0" applyFont="1" applyFill="1" applyBorder="1" applyAlignment="1">
      <alignment horizontal="center" vertical="center"/>
    </xf>
    <xf numFmtId="0" fontId="5" fillId="4" borderId="2" xfId="0" applyFont="1" applyFill="1" applyBorder="1"/>
    <xf numFmtId="0" fontId="5" fillId="5" borderId="2" xfId="0" applyFont="1" applyFill="1" applyBorder="1"/>
    <xf numFmtId="0" fontId="6" fillId="8" borderId="0" xfId="0" applyFont="1" applyFill="1" applyBorder="1" applyAlignment="1">
      <alignment horizontal="center" vertical="center"/>
    </xf>
    <xf numFmtId="0" fontId="9" fillId="8" borderId="0" xfId="0" applyFont="1" applyFill="1" applyBorder="1" applyAlignment="1">
      <alignment horizontal="center" vertical="center"/>
    </xf>
    <xf numFmtId="0" fontId="12" fillId="4" borderId="2" xfId="0" applyFont="1" applyFill="1" applyBorder="1"/>
    <xf numFmtId="0" fontId="12" fillId="12" borderId="2" xfId="0" applyFont="1" applyFill="1" applyBorder="1"/>
    <xf numFmtId="0" fontId="12" fillId="2" borderId="2" xfId="0" applyFont="1" applyFill="1" applyBorder="1"/>
    <xf numFmtId="0" fontId="12" fillId="13" borderId="2" xfId="0" applyFont="1" applyFill="1" applyBorder="1"/>
    <xf numFmtId="0" fontId="12" fillId="8" borderId="2" xfId="0" applyFont="1" applyFill="1" applyBorder="1"/>
    <xf numFmtId="0" fontId="12" fillId="14" borderId="2" xfId="0" applyFont="1" applyFill="1" applyBorder="1"/>
    <xf numFmtId="0" fontId="16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2" fillId="6" borderId="2" xfId="0" applyFont="1" applyFill="1" applyBorder="1"/>
    <xf numFmtId="0" fontId="10" fillId="11" borderId="2" xfId="0" applyFont="1" applyFill="1" applyBorder="1" applyAlignment="1">
      <alignment vertical="center" wrapText="1"/>
    </xf>
    <xf numFmtId="0" fontId="5" fillId="4" borderId="2" xfId="0" applyFont="1" applyFill="1" applyBorder="1" applyAlignment="1"/>
    <xf numFmtId="164" fontId="5" fillId="4" borderId="2" xfId="0" applyNumberFormat="1" applyFont="1" applyFill="1" applyBorder="1" applyAlignment="1"/>
    <xf numFmtId="0" fontId="5" fillId="5" borderId="2" xfId="0" applyFont="1" applyFill="1" applyBorder="1" applyAlignment="1"/>
    <xf numFmtId="164" fontId="5" fillId="5" borderId="2" xfId="0" applyNumberFormat="1" applyFont="1" applyFill="1" applyBorder="1" applyAlignment="1"/>
    <xf numFmtId="0" fontId="5" fillId="2" borderId="2" xfId="0" applyFont="1" applyFill="1" applyBorder="1" applyAlignment="1"/>
    <xf numFmtId="164" fontId="5" fillId="2" borderId="2" xfId="0" applyNumberFormat="1" applyFont="1" applyFill="1" applyBorder="1" applyAlignment="1"/>
    <xf numFmtId="0" fontId="20" fillId="4" borderId="2" xfId="1" applyFont="1" applyFill="1" applyBorder="1" applyAlignment="1">
      <alignment horizontal="center" vertical="center"/>
    </xf>
    <xf numFmtId="0" fontId="20" fillId="5" borderId="2" xfId="1" applyFont="1" applyFill="1" applyBorder="1" applyAlignment="1">
      <alignment horizontal="center" vertical="center"/>
    </xf>
    <xf numFmtId="0" fontId="20" fillId="7" borderId="2" xfId="1" applyFont="1" applyFill="1" applyBorder="1" applyAlignment="1">
      <alignment horizontal="center" vertical="center"/>
    </xf>
    <xf numFmtId="0" fontId="21" fillId="0" borderId="0" xfId="0" applyFont="1"/>
    <xf numFmtId="0" fontId="20" fillId="8" borderId="2" xfId="1" applyFont="1" applyFill="1" applyBorder="1" applyAlignment="1">
      <alignment horizontal="center" vertical="center"/>
    </xf>
    <xf numFmtId="10" fontId="5" fillId="2" borderId="1" xfId="0" applyNumberFormat="1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B1A1A"/>
      <rgbColor rgb="FF008000"/>
      <rgbColor rgb="FF000080"/>
      <rgbColor rgb="FF808000"/>
      <rgbColor rgb="FF800080"/>
      <rgbColor rgb="FF1A7A6E"/>
      <rgbColor rgb="FFCCCCCC"/>
      <rgbColor rgb="FF808080"/>
      <rgbColor rgb="FF9999FF"/>
      <rgbColor rgb="FF6C3483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5E6CA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C8922A"/>
      <rgbColor rgb="FFFF6600"/>
      <rgbColor rgb="FF666699"/>
      <rgbColor rgb="FF969696"/>
      <rgbColor rgb="FF1B3A6B"/>
      <rgbColor rgb="FF339966"/>
      <rgbColor rgb="FF003300"/>
      <rgbColor rgb="FF4A4A4A"/>
      <rgbColor rgb="FF922B21"/>
      <rgbColor rgb="FF8E44AD"/>
      <rgbColor rgb="FF1A5276"/>
      <rgbColor rgb="FF4A235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32"/>
  <sheetViews>
    <sheetView showGridLines="0" tabSelected="1" zoomScaleNormal="100" workbookViewId="0">
      <selection activeCell="B14" sqref="B14:F14"/>
    </sheetView>
  </sheetViews>
  <sheetFormatPr defaultColWidth="8.6328125" defaultRowHeight="14.5" x14ac:dyDescent="0.35"/>
  <cols>
    <col min="1" max="1" width="30" customWidth="1"/>
    <col min="2" max="2" width="60" customWidth="1"/>
    <col min="3" max="6" width="5" customWidth="1"/>
  </cols>
  <sheetData>
    <row r="2" spans="1:6" ht="49.5" customHeight="1" x14ac:dyDescent="0.35">
      <c r="A2" s="76" t="s">
        <v>229</v>
      </c>
      <c r="B2" s="76"/>
      <c r="C2" s="76"/>
      <c r="D2" s="76"/>
      <c r="E2" s="76"/>
      <c r="F2" s="76"/>
    </row>
    <row r="3" spans="1:6" x14ac:dyDescent="0.35">
      <c r="A3" s="77" t="s">
        <v>230</v>
      </c>
      <c r="B3" s="77"/>
      <c r="C3" s="77"/>
      <c r="D3" s="77"/>
      <c r="E3" s="77"/>
      <c r="F3" s="77"/>
    </row>
    <row r="5" spans="1:6" ht="24" customHeight="1" x14ac:dyDescent="0.35">
      <c r="A5" s="78" t="s">
        <v>231</v>
      </c>
      <c r="B5" s="78"/>
      <c r="C5" s="78"/>
      <c r="D5" s="78"/>
      <c r="E5" s="78"/>
      <c r="F5" s="78"/>
    </row>
    <row r="6" spans="1:6" ht="21.75" customHeight="1" x14ac:dyDescent="0.35">
      <c r="A6" s="57" t="s">
        <v>232</v>
      </c>
      <c r="B6" s="79" t="s">
        <v>233</v>
      </c>
      <c r="C6" s="79"/>
      <c r="D6" s="79"/>
      <c r="E6" s="79"/>
      <c r="F6" s="79"/>
    </row>
    <row r="7" spans="1:6" ht="21.75" customHeight="1" x14ac:dyDescent="0.35">
      <c r="A7" s="57" t="s">
        <v>234</v>
      </c>
      <c r="B7" s="79" t="s">
        <v>235</v>
      </c>
      <c r="C7" s="79"/>
      <c r="D7" s="79"/>
      <c r="E7" s="79"/>
      <c r="F7" s="79"/>
    </row>
    <row r="8" spans="1:6" ht="21.75" customHeight="1" x14ac:dyDescent="0.35">
      <c r="A8" s="57" t="s">
        <v>236</v>
      </c>
      <c r="B8" s="79" t="s">
        <v>237</v>
      </c>
      <c r="C8" s="79"/>
      <c r="D8" s="79"/>
      <c r="E8" s="79"/>
      <c r="F8" s="79"/>
    </row>
    <row r="9" spans="1:6" ht="21.75" customHeight="1" x14ac:dyDescent="0.35">
      <c r="A9" s="57" t="s">
        <v>238</v>
      </c>
      <c r="B9" s="79" t="s">
        <v>239</v>
      </c>
      <c r="C9" s="79"/>
      <c r="D9" s="79"/>
      <c r="E9" s="79"/>
      <c r="F9" s="79"/>
    </row>
    <row r="11" spans="1:6" ht="24" customHeight="1" x14ac:dyDescent="0.35">
      <c r="A11" s="72" t="s">
        <v>240</v>
      </c>
      <c r="B11" s="72"/>
      <c r="C11" s="72"/>
      <c r="D11" s="72"/>
      <c r="E11" s="72"/>
      <c r="F11" s="72"/>
    </row>
    <row r="12" spans="1:6" ht="21.75" customHeight="1" x14ac:dyDescent="0.35">
      <c r="A12" s="57" t="s">
        <v>241</v>
      </c>
      <c r="B12" s="79" t="s">
        <v>242</v>
      </c>
      <c r="C12" s="79"/>
      <c r="D12" s="79"/>
      <c r="E12" s="79"/>
      <c r="F12" s="79"/>
    </row>
    <row r="13" spans="1:6" ht="21.75" customHeight="1" x14ac:dyDescent="0.35">
      <c r="A13" s="57" t="s">
        <v>243</v>
      </c>
      <c r="B13" s="79" t="s">
        <v>244</v>
      </c>
      <c r="C13" s="79"/>
      <c r="D13" s="79"/>
      <c r="E13" s="79"/>
      <c r="F13" s="79"/>
    </row>
    <row r="14" spans="1:6" ht="21.75" customHeight="1" x14ac:dyDescent="0.35">
      <c r="A14" s="57" t="s">
        <v>245</v>
      </c>
      <c r="B14" s="79" t="s">
        <v>246</v>
      </c>
      <c r="C14" s="79"/>
      <c r="D14" s="79"/>
      <c r="E14" s="79"/>
      <c r="F14" s="79"/>
    </row>
    <row r="15" spans="1:6" ht="21.75" customHeight="1" x14ac:dyDescent="0.35">
      <c r="A15" s="57" t="s">
        <v>247</v>
      </c>
      <c r="B15" s="79" t="s">
        <v>248</v>
      </c>
      <c r="C15" s="79"/>
      <c r="D15" s="79"/>
      <c r="E15" s="79"/>
      <c r="F15" s="79"/>
    </row>
    <row r="16" spans="1:6" ht="21.75" customHeight="1" x14ac:dyDescent="0.35">
      <c r="A16" s="57" t="s">
        <v>249</v>
      </c>
      <c r="B16" s="79" t="s">
        <v>250</v>
      </c>
      <c r="C16" s="79"/>
      <c r="D16" s="79"/>
      <c r="E16" s="79"/>
      <c r="F16" s="79"/>
    </row>
    <row r="17" spans="1:6" ht="21.75" customHeight="1" x14ac:dyDescent="0.35">
      <c r="A17" s="57" t="s">
        <v>251</v>
      </c>
      <c r="B17" s="79" t="s">
        <v>252</v>
      </c>
      <c r="C17" s="79"/>
      <c r="D17" s="79"/>
      <c r="E17" s="79"/>
      <c r="F17" s="79"/>
    </row>
    <row r="19" spans="1:6" ht="24" customHeight="1" x14ac:dyDescent="0.35">
      <c r="A19" s="70" t="s">
        <v>253</v>
      </c>
      <c r="B19" s="70"/>
      <c r="C19" s="70"/>
      <c r="D19" s="70"/>
      <c r="E19" s="70"/>
      <c r="F19" s="70"/>
    </row>
    <row r="20" spans="1:6" ht="21.75" customHeight="1" x14ac:dyDescent="0.35">
      <c r="A20" s="57" t="s">
        <v>254</v>
      </c>
      <c r="B20" s="79" t="s">
        <v>255</v>
      </c>
      <c r="C20" s="79"/>
      <c r="D20" s="79"/>
      <c r="E20" s="79"/>
      <c r="F20" s="79"/>
    </row>
    <row r="21" spans="1:6" ht="21.75" customHeight="1" x14ac:dyDescent="0.35">
      <c r="A21" s="57" t="s">
        <v>256</v>
      </c>
      <c r="B21" s="79" t="s">
        <v>257</v>
      </c>
      <c r="C21" s="79"/>
      <c r="D21" s="79"/>
      <c r="E21" s="79"/>
      <c r="F21" s="79"/>
    </row>
    <row r="22" spans="1:6" ht="21.75" customHeight="1" x14ac:dyDescent="0.35">
      <c r="A22" s="57" t="s">
        <v>258</v>
      </c>
      <c r="B22" s="79" t="s">
        <v>259</v>
      </c>
      <c r="C22" s="79"/>
      <c r="D22" s="79"/>
      <c r="E22" s="79"/>
      <c r="F22" s="79"/>
    </row>
    <row r="23" spans="1:6" ht="21.75" customHeight="1" x14ac:dyDescent="0.35">
      <c r="A23" s="57" t="s">
        <v>260</v>
      </c>
      <c r="B23" s="79" t="s">
        <v>261</v>
      </c>
      <c r="C23" s="79"/>
      <c r="D23" s="79"/>
      <c r="E23" s="79"/>
      <c r="F23" s="79"/>
    </row>
    <row r="24" spans="1:6" ht="21.75" customHeight="1" x14ac:dyDescent="0.35">
      <c r="A24" s="57" t="s">
        <v>262</v>
      </c>
      <c r="B24" s="79" t="s">
        <v>263</v>
      </c>
      <c r="C24" s="79"/>
      <c r="D24" s="79"/>
      <c r="E24" s="79"/>
      <c r="F24" s="79"/>
    </row>
    <row r="25" spans="1:6" ht="21.75" customHeight="1" x14ac:dyDescent="0.35">
      <c r="A25" s="57" t="s">
        <v>264</v>
      </c>
      <c r="B25" s="79" t="s">
        <v>265</v>
      </c>
      <c r="C25" s="79"/>
      <c r="D25" s="79"/>
      <c r="E25" s="79"/>
      <c r="F25" s="79"/>
    </row>
    <row r="26" spans="1:6" ht="21.75" customHeight="1" x14ac:dyDescent="0.35">
      <c r="A26" s="57" t="s">
        <v>266</v>
      </c>
      <c r="B26" s="79" t="s">
        <v>267</v>
      </c>
      <c r="C26" s="79"/>
      <c r="D26" s="79"/>
      <c r="E26" s="79"/>
      <c r="F26" s="79"/>
    </row>
    <row r="27" spans="1:6" ht="21.75" customHeight="1" x14ac:dyDescent="0.35">
      <c r="A27" s="57" t="s">
        <v>268</v>
      </c>
      <c r="B27" s="79" t="s">
        <v>269</v>
      </c>
      <c r="C27" s="79"/>
      <c r="D27" s="79"/>
      <c r="E27" s="79"/>
      <c r="F27" s="79"/>
    </row>
    <row r="29" spans="1:6" ht="24" customHeight="1" x14ac:dyDescent="0.35">
      <c r="A29" s="74" t="s">
        <v>270</v>
      </c>
      <c r="B29" s="74"/>
      <c r="C29" s="74"/>
      <c r="D29" s="74"/>
      <c r="E29" s="74"/>
      <c r="F29" s="74"/>
    </row>
    <row r="30" spans="1:6" ht="21.75" customHeight="1" x14ac:dyDescent="0.35">
      <c r="A30" s="57" t="s">
        <v>271</v>
      </c>
      <c r="B30" s="79" t="s">
        <v>272</v>
      </c>
      <c r="C30" s="79"/>
      <c r="D30" s="79"/>
      <c r="E30" s="79"/>
      <c r="F30" s="79"/>
    </row>
    <row r="31" spans="1:6" ht="21.75" customHeight="1" x14ac:dyDescent="0.35">
      <c r="A31" s="57" t="s">
        <v>273</v>
      </c>
      <c r="B31" s="79" t="s">
        <v>274</v>
      </c>
      <c r="C31" s="79"/>
      <c r="D31" s="79"/>
      <c r="E31" s="79"/>
      <c r="F31" s="79"/>
    </row>
    <row r="32" spans="1:6" ht="21.75" customHeight="1" x14ac:dyDescent="0.35">
      <c r="A32" s="57" t="s">
        <v>275</v>
      </c>
      <c r="B32" s="79" t="s">
        <v>276</v>
      </c>
      <c r="C32" s="79"/>
      <c r="D32" s="79"/>
      <c r="E32" s="79"/>
      <c r="F32" s="79"/>
    </row>
  </sheetData>
  <mergeCells count="27">
    <mergeCell ref="B31:F31"/>
    <mergeCell ref="B32:F32"/>
    <mergeCell ref="B25:F25"/>
    <mergeCell ref="B26:F26"/>
    <mergeCell ref="B27:F27"/>
    <mergeCell ref="A29:F29"/>
    <mergeCell ref="B30:F30"/>
    <mergeCell ref="B20:F20"/>
    <mergeCell ref="B21:F21"/>
    <mergeCell ref="B22:F22"/>
    <mergeCell ref="B23:F23"/>
    <mergeCell ref="B24:F24"/>
    <mergeCell ref="B14:F14"/>
    <mergeCell ref="B15:F15"/>
    <mergeCell ref="B16:F16"/>
    <mergeCell ref="B17:F17"/>
    <mergeCell ref="A19:F19"/>
    <mergeCell ref="B8:F8"/>
    <mergeCell ref="B9:F9"/>
    <mergeCell ref="A11:F11"/>
    <mergeCell ref="B12:F12"/>
    <mergeCell ref="B13:F13"/>
    <mergeCell ref="A2:F2"/>
    <mergeCell ref="A3:F3"/>
    <mergeCell ref="A5:F5"/>
    <mergeCell ref="B6:F6"/>
    <mergeCell ref="B7:F7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"/>
  <sheetViews>
    <sheetView showGridLines="0" zoomScaleNormal="100" workbookViewId="0">
      <selection activeCell="B22" sqref="B22"/>
    </sheetView>
  </sheetViews>
  <sheetFormatPr defaultColWidth="8.6328125" defaultRowHeight="14.5" x14ac:dyDescent="0.35"/>
  <cols>
    <col min="1" max="1" width="2" customWidth="1"/>
    <col min="2" max="2" width="18" customWidth="1"/>
    <col min="3" max="3" width="8.6328125" customWidth="1"/>
    <col min="4" max="4" width="16" customWidth="1"/>
    <col min="5" max="5" width="3" customWidth="1"/>
    <col min="6" max="6" width="16" customWidth="1"/>
    <col min="7" max="7" width="3" customWidth="1"/>
    <col min="8" max="8" width="18" customWidth="1"/>
    <col min="9" max="9" width="3" customWidth="1"/>
    <col min="10" max="10" width="16" customWidth="1"/>
    <col min="11" max="11" width="3" customWidth="1"/>
    <col min="12" max="12" width="16" customWidth="1"/>
    <col min="13" max="13" width="3" customWidth="1"/>
    <col min="14" max="14" width="20" customWidth="1"/>
    <col min="15" max="15" width="2" customWidth="1"/>
  </cols>
  <sheetData>
    <row r="1" spans="1:14" ht="21.75" customHeight="1" x14ac:dyDescent="0.35"/>
    <row r="2" spans="1:14" ht="60" customHeight="1" x14ac:dyDescent="0.3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30" customHeight="1" x14ac:dyDescent="0.3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9.5" customHeight="1" x14ac:dyDescent="0.35"/>
    <row r="5" spans="1:14" ht="15" customHeight="1" x14ac:dyDescent="0.35"/>
    <row r="6" spans="1:14" ht="21.75" customHeight="1" x14ac:dyDescent="0.35">
      <c r="A6" s="10"/>
      <c r="B6" s="13" t="s">
        <v>2</v>
      </c>
      <c r="C6" s="14"/>
    </row>
    <row r="7" spans="1:14" ht="21.75" customHeight="1" x14ac:dyDescent="0.35">
      <c r="A7" s="10"/>
      <c r="B7" s="13" t="s">
        <v>3</v>
      </c>
      <c r="C7" s="14">
        <v>2025</v>
      </c>
    </row>
    <row r="8" spans="1:14" ht="21.75" customHeight="1" x14ac:dyDescent="0.35">
      <c r="A8" s="10"/>
      <c r="B8" s="13" t="s">
        <v>4</v>
      </c>
      <c r="C8" s="14"/>
    </row>
    <row r="9" spans="1:14" ht="21.75" customHeight="1" x14ac:dyDescent="0.35">
      <c r="A9" s="10"/>
      <c r="B9" s="13" t="s">
        <v>5</v>
      </c>
      <c r="C9" s="14"/>
    </row>
    <row r="10" spans="1:14" x14ac:dyDescent="0.35">
      <c r="A10" s="10"/>
      <c r="B10" s="13" t="s">
        <v>6</v>
      </c>
      <c r="C10" s="14"/>
    </row>
    <row r="12" spans="1:14" ht="18" customHeight="1" x14ac:dyDescent="0.35"/>
    <row r="13" spans="1:14" ht="39.75" customHeight="1" x14ac:dyDescent="0.35">
      <c r="B13" s="9" t="s">
        <v>7</v>
      </c>
      <c r="C13" s="9"/>
      <c r="D13" s="9"/>
      <c r="E13" s="9"/>
      <c r="G13" s="8" t="s">
        <v>8</v>
      </c>
      <c r="H13" s="8"/>
      <c r="I13" s="8"/>
      <c r="J13" s="8"/>
      <c r="L13" s="7" t="s">
        <v>9</v>
      </c>
      <c r="M13" s="7"/>
      <c r="N13" s="7"/>
    </row>
    <row r="14" spans="1:14" ht="27.75" customHeight="1" x14ac:dyDescent="0.35">
      <c r="B14" s="6">
        <f>'📊 Income'!N46</f>
        <v>201600</v>
      </c>
      <c r="C14" s="6"/>
      <c r="D14" s="6"/>
      <c r="E14" s="6"/>
      <c r="G14" s="5">
        <f>'💰 Expenses'!N80</f>
        <v>329880</v>
      </c>
      <c r="H14" s="5"/>
      <c r="I14" s="5"/>
      <c r="J14" s="5"/>
      <c r="L14" s="4">
        <f>B14-G14</f>
        <v>-128280</v>
      </c>
      <c r="M14" s="4"/>
      <c r="N14" s="4"/>
    </row>
    <row r="15" spans="1:14" ht="18" customHeight="1" x14ac:dyDescent="0.35">
      <c r="B15" s="3"/>
      <c r="C15" s="3"/>
      <c r="D15" s="3"/>
      <c r="E15" s="3"/>
      <c r="G15" s="2"/>
      <c r="H15" s="2"/>
      <c r="I15" s="2"/>
      <c r="J15" s="2"/>
      <c r="L15" s="10"/>
      <c r="M15" s="10"/>
      <c r="N15" s="10"/>
    </row>
    <row r="17" spans="2:16" ht="19.5" customHeight="1" x14ac:dyDescent="0.35">
      <c r="B17" s="1" t="s">
        <v>10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2:16" ht="27.75" customHeight="1" x14ac:dyDescent="0.35">
      <c r="B18" s="86" t="s">
        <v>11</v>
      </c>
      <c r="C18" s="86"/>
      <c r="D18" s="86"/>
      <c r="F18" s="87" t="s">
        <v>12</v>
      </c>
      <c r="G18" s="87"/>
      <c r="H18" s="87"/>
      <c r="J18" s="88" t="s">
        <v>13</v>
      </c>
      <c r="K18" s="88"/>
      <c r="L18" s="88"/>
      <c r="M18" s="89"/>
      <c r="N18" s="90" t="s">
        <v>14</v>
      </c>
      <c r="O18" s="90"/>
      <c r="P18" s="90"/>
    </row>
    <row r="20" spans="2:16" ht="19.5" customHeight="1" x14ac:dyDescent="0.35">
      <c r="B20" s="58" t="s">
        <v>15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</row>
    <row r="21" spans="2:16" ht="19.5" customHeight="1" x14ac:dyDescent="0.35">
      <c r="B21" s="15" t="s">
        <v>16</v>
      </c>
      <c r="D21" s="15" t="s">
        <v>17</v>
      </c>
      <c r="F21" s="15" t="s">
        <v>18</v>
      </c>
      <c r="H21" s="15" t="s">
        <v>19</v>
      </c>
      <c r="J21" s="15" t="s">
        <v>20</v>
      </c>
      <c r="L21" s="15" t="s">
        <v>21</v>
      </c>
      <c r="N21" s="15" t="s">
        <v>22</v>
      </c>
    </row>
    <row r="22" spans="2:16" ht="18" customHeight="1" x14ac:dyDescent="0.35">
      <c r="B22" s="16">
        <v>2021</v>
      </c>
      <c r="D22" s="17"/>
      <c r="F22" s="17"/>
      <c r="H22" s="17"/>
      <c r="J22" s="17"/>
      <c r="L22" s="18">
        <f>F22-J22</f>
        <v>0</v>
      </c>
      <c r="N22" s="19"/>
    </row>
    <row r="23" spans="2:16" ht="18" customHeight="1" x14ac:dyDescent="0.35">
      <c r="B23" s="20">
        <v>2022</v>
      </c>
      <c r="D23" s="17"/>
      <c r="F23" s="17"/>
      <c r="H23" s="17"/>
      <c r="J23" s="17"/>
      <c r="L23" s="21">
        <f>F23-J23</f>
        <v>0</v>
      </c>
      <c r="N23" s="22"/>
    </row>
    <row r="24" spans="2:16" ht="18" customHeight="1" x14ac:dyDescent="0.35">
      <c r="B24" s="16">
        <v>2023</v>
      </c>
      <c r="D24" s="17"/>
      <c r="F24" s="17"/>
      <c r="H24" s="17"/>
      <c r="J24" s="17"/>
      <c r="L24" s="18">
        <f>F24-J24</f>
        <v>0</v>
      </c>
      <c r="N24" s="19"/>
    </row>
    <row r="25" spans="2:16" ht="18" customHeight="1" x14ac:dyDescent="0.35">
      <c r="B25" s="20">
        <v>2024</v>
      </c>
      <c r="D25" s="17"/>
      <c r="F25" s="17"/>
      <c r="H25" s="17"/>
      <c r="J25" s="17"/>
      <c r="L25" s="21">
        <f>F25-J25</f>
        <v>0</v>
      </c>
      <c r="N25" s="22"/>
    </row>
    <row r="26" spans="2:16" ht="18" customHeight="1" x14ac:dyDescent="0.35">
      <c r="B26" s="16">
        <v>2025</v>
      </c>
      <c r="D26" s="17"/>
      <c r="F26" s="17"/>
      <c r="H26" s="17"/>
      <c r="J26" s="17"/>
      <c r="L26" s="18">
        <f>F26-J26</f>
        <v>0</v>
      </c>
      <c r="N26" s="19"/>
    </row>
  </sheetData>
  <mergeCells count="18">
    <mergeCell ref="B20:N20"/>
    <mergeCell ref="B17:P17"/>
    <mergeCell ref="B18:D18"/>
    <mergeCell ref="F18:H18"/>
    <mergeCell ref="J18:L18"/>
    <mergeCell ref="N18:P18"/>
    <mergeCell ref="B14:E14"/>
    <mergeCell ref="G14:J14"/>
    <mergeCell ref="L14:N14"/>
    <mergeCell ref="B15:E15"/>
    <mergeCell ref="G15:J15"/>
    <mergeCell ref="L15:N15"/>
    <mergeCell ref="A2:N2"/>
    <mergeCell ref="A3:N3"/>
    <mergeCell ref="A6:A10"/>
    <mergeCell ref="B13:E13"/>
    <mergeCell ref="G13:J13"/>
    <mergeCell ref="L13:N13"/>
  </mergeCells>
  <hyperlinks>
    <hyperlink ref="B18:D18" location="'📊 Income'!A1" display="📊 Income Budget" xr:uid="{70E24218-0AD5-409E-A25A-E0FF53312439}"/>
    <hyperlink ref="F18:H18" location="'💰 Expenses'!A1" display="💰 Expense Budget" xr:uid="{B2F1B1F3-870E-4817-ACA9-A3A2244093B5}"/>
    <hyperlink ref="J18:L18" location="'📈 Budget vs Actual'!A1" display="📈 Budget vs Actual" xr:uid="{1121481C-CAC8-492B-B531-DC0C7A47E7DF}"/>
    <hyperlink ref="N18:P18" location="'⛪ Ministries'!A1" display="⛪ Ministry Budgets" xr:uid="{F1D028B4-B0F4-49A6-BC6C-4956DCA1B55D}"/>
  </hyperlink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6"/>
  <sheetViews>
    <sheetView showGridLines="0" zoomScaleNormal="100" workbookViewId="0">
      <pane xSplit="1" ySplit="4" topLeftCell="F39" activePane="bottomRight" state="frozen"/>
      <selection pane="topRight" activeCell="B1" sqref="B1"/>
      <selection pane="bottomLeft" activeCell="A5" sqref="A5"/>
      <selection pane="bottomRight" activeCell="O44" sqref="O44"/>
    </sheetView>
  </sheetViews>
  <sheetFormatPr defaultColWidth="8.6328125" defaultRowHeight="14.5" x14ac:dyDescent="0.35"/>
  <cols>
    <col min="1" max="1" width="34" customWidth="1"/>
    <col min="2" max="13" width="9" customWidth="1"/>
    <col min="14" max="14" width="14" customWidth="1"/>
    <col min="15" max="15" width="10" customWidth="1"/>
  </cols>
  <sheetData>
    <row r="1" spans="1:17" ht="7.5" customHeight="1" x14ac:dyDescent="0.35"/>
    <row r="2" spans="1:17" ht="45" customHeight="1" x14ac:dyDescent="0.35">
      <c r="A2" s="59" t="s">
        <v>23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7" ht="19.5" customHeight="1" x14ac:dyDescent="0.35">
      <c r="A3" s="60" t="s">
        <v>24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</row>
    <row r="4" spans="1:17" ht="24" customHeight="1" x14ac:dyDescent="0.35">
      <c r="A4" s="23" t="s">
        <v>25</v>
      </c>
      <c r="B4" s="23" t="s">
        <v>26</v>
      </c>
      <c r="C4" s="23" t="s">
        <v>27</v>
      </c>
      <c r="D4" s="23" t="s">
        <v>28</v>
      </c>
      <c r="E4" s="23" t="s">
        <v>29</v>
      </c>
      <c r="F4" s="23" t="s">
        <v>30</v>
      </c>
      <c r="G4" s="23" t="s">
        <v>31</v>
      </c>
      <c r="H4" s="23" t="s">
        <v>32</v>
      </c>
      <c r="I4" s="23" t="s">
        <v>33</v>
      </c>
      <c r="J4" s="23" t="s">
        <v>34</v>
      </c>
      <c r="K4" s="23" t="s">
        <v>35</v>
      </c>
      <c r="L4" s="23" t="s">
        <v>36</v>
      </c>
      <c r="M4" s="23" t="s">
        <v>37</v>
      </c>
      <c r="N4" s="23" t="s">
        <v>38</v>
      </c>
      <c r="O4" s="23" t="s">
        <v>39</v>
      </c>
    </row>
    <row r="5" spans="1:17" ht="19.5" customHeight="1" x14ac:dyDescent="0.35">
      <c r="A5" s="61" t="s">
        <v>40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6" spans="1:17" ht="18" customHeight="1" x14ac:dyDescent="0.35">
      <c r="A6" s="24" t="s">
        <v>41</v>
      </c>
      <c r="B6" s="17">
        <v>8000</v>
      </c>
      <c r="C6" s="17">
        <v>8000</v>
      </c>
      <c r="D6" s="17">
        <v>8000</v>
      </c>
      <c r="E6" s="17">
        <v>8000</v>
      </c>
      <c r="F6" s="17">
        <v>8000</v>
      </c>
      <c r="G6" s="17">
        <v>8000</v>
      </c>
      <c r="H6" s="17">
        <v>8000</v>
      </c>
      <c r="I6" s="17">
        <v>8000</v>
      </c>
      <c r="J6" s="17">
        <v>8000</v>
      </c>
      <c r="K6" s="17">
        <v>8000</v>
      </c>
      <c r="L6" s="17">
        <v>8000</v>
      </c>
      <c r="M6" s="17">
        <v>8000</v>
      </c>
      <c r="N6" s="25">
        <f>SUM(B6:M6)</f>
        <v>96000</v>
      </c>
      <c r="O6" s="26">
        <f>IF(N46&lt;&gt;0,N6/N46,0)</f>
        <v>0.47619047619047616</v>
      </c>
    </row>
    <row r="7" spans="1:17" ht="18" customHeight="1" x14ac:dyDescent="0.35">
      <c r="A7" s="27" t="s">
        <v>42</v>
      </c>
      <c r="B7" s="17">
        <v>2500</v>
      </c>
      <c r="C7" s="17">
        <v>2500</v>
      </c>
      <c r="D7" s="17">
        <v>2500</v>
      </c>
      <c r="E7" s="17">
        <v>2500</v>
      </c>
      <c r="F7" s="17">
        <v>2500</v>
      </c>
      <c r="G7" s="17">
        <v>2500</v>
      </c>
      <c r="H7" s="17">
        <v>2500</v>
      </c>
      <c r="I7" s="17">
        <v>2500</v>
      </c>
      <c r="J7" s="17">
        <v>2500</v>
      </c>
      <c r="K7" s="17">
        <v>2500</v>
      </c>
      <c r="L7" s="17">
        <v>2500</v>
      </c>
      <c r="M7" s="17">
        <v>2500</v>
      </c>
      <c r="N7" s="28">
        <f>SUM(B7:M7)</f>
        <v>30000</v>
      </c>
      <c r="O7" s="29">
        <f>IF(N46&lt;&gt;0,N7/N46,0)</f>
        <v>0.14880952380952381</v>
      </c>
    </row>
    <row r="8" spans="1:17" ht="18" customHeight="1" x14ac:dyDescent="0.35">
      <c r="A8" s="24" t="s">
        <v>43</v>
      </c>
      <c r="B8" s="17">
        <v>1500</v>
      </c>
      <c r="C8" s="17">
        <v>1500</v>
      </c>
      <c r="D8" s="17">
        <v>1500</v>
      </c>
      <c r="E8" s="17">
        <v>1500</v>
      </c>
      <c r="F8" s="17">
        <v>1500</v>
      </c>
      <c r="G8" s="17">
        <v>1500</v>
      </c>
      <c r="H8" s="17">
        <v>1500</v>
      </c>
      <c r="I8" s="17">
        <v>1500</v>
      </c>
      <c r="J8" s="17">
        <v>1500</v>
      </c>
      <c r="K8" s="17">
        <v>1500</v>
      </c>
      <c r="L8" s="17">
        <v>1500</v>
      </c>
      <c r="M8" s="17">
        <v>1500</v>
      </c>
      <c r="N8" s="25">
        <f>SUM(B8:M8)</f>
        <v>18000</v>
      </c>
      <c r="O8" s="26">
        <f>IF(N46&lt;&gt;0,N8/N46,0)</f>
        <v>8.9285714285714288E-2</v>
      </c>
    </row>
    <row r="9" spans="1:17" ht="18" customHeight="1" x14ac:dyDescent="0.35">
      <c r="A9" s="27" t="s">
        <v>44</v>
      </c>
      <c r="B9" s="17">
        <v>500</v>
      </c>
      <c r="C9" s="17">
        <v>500</v>
      </c>
      <c r="D9" s="17">
        <v>500</v>
      </c>
      <c r="E9" s="17">
        <v>500</v>
      </c>
      <c r="F9" s="17">
        <v>500</v>
      </c>
      <c r="G9" s="17">
        <v>500</v>
      </c>
      <c r="H9" s="17">
        <v>500</v>
      </c>
      <c r="I9" s="17">
        <v>500</v>
      </c>
      <c r="J9" s="17">
        <v>500</v>
      </c>
      <c r="K9" s="17">
        <v>500</v>
      </c>
      <c r="L9" s="17">
        <v>500</v>
      </c>
      <c r="M9" s="17">
        <v>500</v>
      </c>
      <c r="N9" s="28">
        <f>SUM(B9:M9)</f>
        <v>6000</v>
      </c>
      <c r="O9" s="29">
        <f>IF(N46&lt;&gt;0,N9/N46,0)</f>
        <v>2.976190476190476E-2</v>
      </c>
    </row>
    <row r="10" spans="1:17" ht="19.5" customHeight="1" x14ac:dyDescent="0.35">
      <c r="A10" s="30" t="s">
        <v>45</v>
      </c>
      <c r="B10" s="31">
        <f t="shared" ref="B10:N10" si="0">SUM(B6:B9)</f>
        <v>12500</v>
      </c>
      <c r="C10" s="31">
        <f t="shared" si="0"/>
        <v>12500</v>
      </c>
      <c r="D10" s="31">
        <f t="shared" si="0"/>
        <v>12500</v>
      </c>
      <c r="E10" s="31">
        <f t="shared" si="0"/>
        <v>12500</v>
      </c>
      <c r="F10" s="31">
        <f t="shared" si="0"/>
        <v>12500</v>
      </c>
      <c r="G10" s="31">
        <f t="shared" si="0"/>
        <v>12500</v>
      </c>
      <c r="H10" s="31">
        <f t="shared" si="0"/>
        <v>12500</v>
      </c>
      <c r="I10" s="31">
        <f t="shared" si="0"/>
        <v>12500</v>
      </c>
      <c r="J10" s="31">
        <f t="shared" si="0"/>
        <v>12500</v>
      </c>
      <c r="K10" s="31">
        <f t="shared" si="0"/>
        <v>12500</v>
      </c>
      <c r="L10" s="31">
        <f t="shared" si="0"/>
        <v>12500</v>
      </c>
      <c r="M10" s="31">
        <f t="shared" si="0"/>
        <v>12500</v>
      </c>
      <c r="N10" s="31">
        <f>SUM(N6:N9)</f>
        <v>150000</v>
      </c>
      <c r="O10" s="91">
        <f>IF(N46&lt;&gt;0,N10/N46,0)</f>
        <v>0.74404761904761907</v>
      </c>
    </row>
    <row r="11" spans="1:17" ht="6" customHeight="1" x14ac:dyDescent="0.35"/>
    <row r="12" spans="1:17" ht="19.5" customHeight="1" x14ac:dyDescent="0.35">
      <c r="A12" s="61" t="s">
        <v>46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</row>
    <row r="13" spans="1:17" ht="18" customHeight="1" x14ac:dyDescent="0.35">
      <c r="A13" s="24" t="s">
        <v>47</v>
      </c>
      <c r="B13" s="17">
        <v>1000</v>
      </c>
      <c r="C13" s="17">
        <v>1000</v>
      </c>
      <c r="D13" s="17">
        <v>1000</v>
      </c>
      <c r="E13" s="17">
        <v>1000</v>
      </c>
      <c r="F13" s="17">
        <v>1000</v>
      </c>
      <c r="G13" s="17">
        <v>1000</v>
      </c>
      <c r="H13" s="17">
        <v>1000</v>
      </c>
      <c r="I13" s="17">
        <v>1000</v>
      </c>
      <c r="J13" s="17">
        <v>1000</v>
      </c>
      <c r="K13" s="17">
        <v>1000</v>
      </c>
      <c r="L13" s="17">
        <v>1000</v>
      </c>
      <c r="M13" s="17">
        <v>1000</v>
      </c>
      <c r="N13" s="25">
        <f>SUM(B13:M13)</f>
        <v>12000</v>
      </c>
      <c r="O13" s="26">
        <f>IF(N46&lt;&gt;0,N13/N46,0)</f>
        <v>5.9523809523809521E-2</v>
      </c>
    </row>
    <row r="14" spans="1:17" ht="18" customHeight="1" x14ac:dyDescent="0.35">
      <c r="A14" s="27" t="s">
        <v>48</v>
      </c>
      <c r="B14" s="17">
        <v>800</v>
      </c>
      <c r="C14" s="17">
        <v>800</v>
      </c>
      <c r="D14" s="17">
        <v>800</v>
      </c>
      <c r="E14" s="17">
        <v>800</v>
      </c>
      <c r="F14" s="17">
        <v>800</v>
      </c>
      <c r="G14" s="17">
        <v>800</v>
      </c>
      <c r="H14" s="17">
        <v>800</v>
      </c>
      <c r="I14" s="17">
        <v>800</v>
      </c>
      <c r="J14" s="17">
        <v>800</v>
      </c>
      <c r="K14" s="17">
        <v>800</v>
      </c>
      <c r="L14" s="17">
        <v>800</v>
      </c>
      <c r="M14" s="17">
        <v>800</v>
      </c>
      <c r="N14" s="28">
        <f>SUM(B14:M14)</f>
        <v>9600</v>
      </c>
      <c r="O14" s="29">
        <f>IF(N46&lt;&gt;0,N14/N46,0)</f>
        <v>4.7619047619047616E-2</v>
      </c>
    </row>
    <row r="15" spans="1:17" ht="18" customHeight="1" x14ac:dyDescent="0.35">
      <c r="A15" s="24" t="s">
        <v>49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25">
        <f>SUM(B15:M15)</f>
        <v>0</v>
      </c>
      <c r="O15" s="26">
        <f>IF(N46&lt;&gt;0,N15/N46,0)</f>
        <v>0</v>
      </c>
    </row>
    <row r="16" spans="1:17" ht="18" customHeight="1" x14ac:dyDescent="0.35">
      <c r="A16" s="27" t="s">
        <v>50</v>
      </c>
      <c r="B16" s="17">
        <v>400</v>
      </c>
      <c r="C16" s="17">
        <v>400</v>
      </c>
      <c r="D16" s="17">
        <v>400</v>
      </c>
      <c r="E16" s="17">
        <v>400</v>
      </c>
      <c r="F16" s="17">
        <v>400</v>
      </c>
      <c r="G16" s="17">
        <v>400</v>
      </c>
      <c r="H16" s="17">
        <v>400</v>
      </c>
      <c r="I16" s="17">
        <v>400</v>
      </c>
      <c r="J16" s="17">
        <v>400</v>
      </c>
      <c r="K16" s="17">
        <v>400</v>
      </c>
      <c r="L16" s="17">
        <v>400</v>
      </c>
      <c r="M16" s="17">
        <v>400</v>
      </c>
      <c r="N16" s="28">
        <f>SUM(B16:M16)</f>
        <v>4800</v>
      </c>
      <c r="O16" s="29">
        <f>IF(N46&lt;&gt;0,N16/N46,0)</f>
        <v>2.3809523809523808E-2</v>
      </c>
    </row>
    <row r="17" spans="1:17" ht="18" customHeight="1" x14ac:dyDescent="0.35">
      <c r="A17" s="24" t="s">
        <v>51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25">
        <f>SUM(B17:M17)</f>
        <v>0</v>
      </c>
      <c r="O17" s="26">
        <f>IF(N46&lt;&gt;0,N17/N46,0)</f>
        <v>0</v>
      </c>
    </row>
    <row r="18" spans="1:17" ht="19.5" customHeight="1" x14ac:dyDescent="0.35">
      <c r="A18" s="30" t="s">
        <v>52</v>
      </c>
      <c r="B18" s="31">
        <f t="shared" ref="B18:N18" si="1">SUM(B13:B17)</f>
        <v>2200</v>
      </c>
      <c r="C18" s="31">
        <f t="shared" si="1"/>
        <v>2200</v>
      </c>
      <c r="D18" s="31">
        <f t="shared" si="1"/>
        <v>2200</v>
      </c>
      <c r="E18" s="31">
        <f t="shared" si="1"/>
        <v>2200</v>
      </c>
      <c r="F18" s="31">
        <f t="shared" si="1"/>
        <v>2200</v>
      </c>
      <c r="G18" s="31">
        <f t="shared" si="1"/>
        <v>2200</v>
      </c>
      <c r="H18" s="31">
        <f t="shared" si="1"/>
        <v>2200</v>
      </c>
      <c r="I18" s="31">
        <f t="shared" si="1"/>
        <v>2200</v>
      </c>
      <c r="J18" s="31">
        <f t="shared" si="1"/>
        <v>2200</v>
      </c>
      <c r="K18" s="31">
        <f t="shared" si="1"/>
        <v>2200</v>
      </c>
      <c r="L18" s="31">
        <f t="shared" si="1"/>
        <v>2200</v>
      </c>
      <c r="M18" s="31">
        <f t="shared" si="1"/>
        <v>2200</v>
      </c>
      <c r="N18" s="31">
        <f t="shared" si="1"/>
        <v>26400</v>
      </c>
      <c r="O18" s="91">
        <f>IF(N46&lt;&gt;0,N18/N46,0)</f>
        <v>0.13095238095238096</v>
      </c>
    </row>
    <row r="19" spans="1:17" ht="6" customHeight="1" x14ac:dyDescent="0.35"/>
    <row r="20" spans="1:17" ht="19.5" customHeight="1" x14ac:dyDescent="0.35">
      <c r="A20" s="61" t="s">
        <v>53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</row>
    <row r="21" spans="1:17" ht="18" customHeight="1" x14ac:dyDescent="0.35">
      <c r="A21" s="24" t="s">
        <v>54</v>
      </c>
      <c r="B21" s="17">
        <v>500</v>
      </c>
      <c r="C21" s="17">
        <v>500</v>
      </c>
      <c r="D21" s="17">
        <v>500</v>
      </c>
      <c r="E21" s="17">
        <v>500</v>
      </c>
      <c r="F21" s="17">
        <v>500</v>
      </c>
      <c r="G21" s="17">
        <v>500</v>
      </c>
      <c r="H21" s="17">
        <v>500</v>
      </c>
      <c r="I21" s="17">
        <v>500</v>
      </c>
      <c r="J21" s="17">
        <v>500</v>
      </c>
      <c r="K21" s="17">
        <v>500</v>
      </c>
      <c r="L21" s="17">
        <v>500</v>
      </c>
      <c r="M21" s="17">
        <v>500</v>
      </c>
      <c r="N21" s="25">
        <f>SUM(B21:M21)</f>
        <v>6000</v>
      </c>
      <c r="O21" s="26">
        <f>IF(N46&lt;&gt;0,N21/N46,0)</f>
        <v>2.976190476190476E-2</v>
      </c>
    </row>
    <row r="22" spans="1:17" ht="18" customHeight="1" x14ac:dyDescent="0.35">
      <c r="A22" s="27" t="s">
        <v>55</v>
      </c>
      <c r="B22" s="17">
        <v>200</v>
      </c>
      <c r="C22" s="17">
        <v>200</v>
      </c>
      <c r="D22" s="17">
        <v>200</v>
      </c>
      <c r="E22" s="17">
        <v>200</v>
      </c>
      <c r="F22" s="17">
        <v>200</v>
      </c>
      <c r="G22" s="17">
        <v>200</v>
      </c>
      <c r="H22" s="17">
        <v>200</v>
      </c>
      <c r="I22" s="17">
        <v>200</v>
      </c>
      <c r="J22" s="17">
        <v>200</v>
      </c>
      <c r="K22" s="17">
        <v>200</v>
      </c>
      <c r="L22" s="17">
        <v>200</v>
      </c>
      <c r="M22" s="17">
        <v>200</v>
      </c>
      <c r="N22" s="28">
        <f>SUM(B22:M22)</f>
        <v>2400</v>
      </c>
      <c r="O22" s="29">
        <f>IF(N46&lt;&gt;0,N22/N46,0)</f>
        <v>1.1904761904761904E-2</v>
      </c>
    </row>
    <row r="23" spans="1:17" ht="18" customHeight="1" x14ac:dyDescent="0.35">
      <c r="A23" s="24" t="s">
        <v>56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25">
        <f>SUM(B23:M23)</f>
        <v>0</v>
      </c>
      <c r="O23" s="26">
        <f>IF(N46&lt;&gt;0,N23/N46,0)</f>
        <v>0</v>
      </c>
    </row>
    <row r="24" spans="1:17" ht="18" customHeight="1" x14ac:dyDescent="0.35">
      <c r="A24" s="27" t="s">
        <v>57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28">
        <f>SUM(B24:M24)</f>
        <v>0</v>
      </c>
      <c r="O24" s="29">
        <f>IF(N46&lt;&gt;0,N24/N46,0)</f>
        <v>0</v>
      </c>
    </row>
    <row r="25" spans="1:17" ht="19.5" customHeight="1" x14ac:dyDescent="0.35">
      <c r="A25" s="30" t="s">
        <v>58</v>
      </c>
      <c r="B25" s="31">
        <f t="shared" ref="B25:N25" si="2">SUM(B21:B24)</f>
        <v>700</v>
      </c>
      <c r="C25" s="31">
        <f t="shared" si="2"/>
        <v>700</v>
      </c>
      <c r="D25" s="31">
        <f t="shared" si="2"/>
        <v>700</v>
      </c>
      <c r="E25" s="31">
        <f t="shared" si="2"/>
        <v>700</v>
      </c>
      <c r="F25" s="31">
        <f t="shared" si="2"/>
        <v>700</v>
      </c>
      <c r="G25" s="31">
        <f t="shared" si="2"/>
        <v>700</v>
      </c>
      <c r="H25" s="31">
        <f t="shared" si="2"/>
        <v>700</v>
      </c>
      <c r="I25" s="31">
        <f t="shared" si="2"/>
        <v>700</v>
      </c>
      <c r="J25" s="31">
        <f t="shared" si="2"/>
        <v>700</v>
      </c>
      <c r="K25" s="31">
        <f t="shared" si="2"/>
        <v>700</v>
      </c>
      <c r="L25" s="31">
        <f t="shared" si="2"/>
        <v>700</v>
      </c>
      <c r="M25" s="31">
        <f t="shared" si="2"/>
        <v>700</v>
      </c>
      <c r="N25" s="31">
        <f t="shared" si="2"/>
        <v>8400</v>
      </c>
      <c r="O25" s="91">
        <f>IF(N46&lt;&gt;0,N25/N46,0)</f>
        <v>4.1666666666666664E-2</v>
      </c>
    </row>
    <row r="26" spans="1:17" ht="6" customHeight="1" x14ac:dyDescent="0.35"/>
    <row r="27" spans="1:17" ht="19.5" customHeight="1" x14ac:dyDescent="0.35">
      <c r="A27" s="61" t="s">
        <v>59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</row>
    <row r="28" spans="1:17" ht="18" customHeight="1" x14ac:dyDescent="0.35">
      <c r="A28" s="24" t="s">
        <v>60</v>
      </c>
      <c r="B28" s="17">
        <v>600</v>
      </c>
      <c r="C28" s="17">
        <v>600</v>
      </c>
      <c r="D28" s="17">
        <v>600</v>
      </c>
      <c r="E28" s="17">
        <v>600</v>
      </c>
      <c r="F28" s="17">
        <v>600</v>
      </c>
      <c r="G28" s="17">
        <v>600</v>
      </c>
      <c r="H28" s="17">
        <v>600</v>
      </c>
      <c r="I28" s="17">
        <v>600</v>
      </c>
      <c r="J28" s="17">
        <v>600</v>
      </c>
      <c r="K28" s="17">
        <v>600</v>
      </c>
      <c r="L28" s="17">
        <v>600</v>
      </c>
      <c r="M28" s="17">
        <v>600</v>
      </c>
      <c r="N28" s="25">
        <f>SUM(B28:M28)</f>
        <v>7200</v>
      </c>
      <c r="O28" s="26">
        <f>IF(N46&lt;&gt;0,N28/N46,0)</f>
        <v>3.5714285714285712E-2</v>
      </c>
    </row>
    <row r="29" spans="1:17" ht="18" customHeight="1" x14ac:dyDescent="0.35">
      <c r="A29" s="27" t="s">
        <v>61</v>
      </c>
      <c r="B29" s="17">
        <v>100</v>
      </c>
      <c r="C29" s="17">
        <v>100</v>
      </c>
      <c r="D29" s="17">
        <v>100</v>
      </c>
      <c r="E29" s="17">
        <v>100</v>
      </c>
      <c r="F29" s="17">
        <v>100</v>
      </c>
      <c r="G29" s="17">
        <v>100</v>
      </c>
      <c r="H29" s="17">
        <v>100</v>
      </c>
      <c r="I29" s="17">
        <v>100</v>
      </c>
      <c r="J29" s="17">
        <v>100</v>
      </c>
      <c r="K29" s="17">
        <v>100</v>
      </c>
      <c r="L29" s="17">
        <v>100</v>
      </c>
      <c r="M29" s="17">
        <v>100</v>
      </c>
      <c r="N29" s="28">
        <f>SUM(B29:M29)</f>
        <v>1200</v>
      </c>
      <c r="O29" s="29">
        <f>IF(N46&lt;&gt;0,N29/N46,0)</f>
        <v>5.9523809523809521E-3</v>
      </c>
    </row>
    <row r="30" spans="1:17" ht="18" customHeight="1" x14ac:dyDescent="0.35">
      <c r="A30" s="24" t="s">
        <v>62</v>
      </c>
      <c r="B30" s="17">
        <v>150</v>
      </c>
      <c r="C30" s="17">
        <v>150</v>
      </c>
      <c r="D30" s="17">
        <v>150</v>
      </c>
      <c r="E30" s="17">
        <v>150</v>
      </c>
      <c r="F30" s="17">
        <v>150</v>
      </c>
      <c r="G30" s="17">
        <v>150</v>
      </c>
      <c r="H30" s="17">
        <v>150</v>
      </c>
      <c r="I30" s="17">
        <v>150</v>
      </c>
      <c r="J30" s="17">
        <v>150</v>
      </c>
      <c r="K30" s="17">
        <v>150</v>
      </c>
      <c r="L30" s="17">
        <v>150</v>
      </c>
      <c r="M30" s="17">
        <v>150</v>
      </c>
      <c r="N30" s="25">
        <f>SUM(B30:M30)</f>
        <v>1800</v>
      </c>
      <c r="O30" s="26">
        <f>IF(N46&lt;&gt;0,N30/N46,0)</f>
        <v>8.9285714285714281E-3</v>
      </c>
    </row>
    <row r="31" spans="1:17" ht="19.5" customHeight="1" x14ac:dyDescent="0.35">
      <c r="A31" s="30" t="s">
        <v>63</v>
      </c>
      <c r="B31" s="31">
        <f t="shared" ref="B31:N31" si="3">SUM(B28:B30)</f>
        <v>850</v>
      </c>
      <c r="C31" s="31">
        <f t="shared" si="3"/>
        <v>850</v>
      </c>
      <c r="D31" s="31">
        <f t="shared" si="3"/>
        <v>850</v>
      </c>
      <c r="E31" s="31">
        <f t="shared" si="3"/>
        <v>850</v>
      </c>
      <c r="F31" s="31">
        <f t="shared" si="3"/>
        <v>850</v>
      </c>
      <c r="G31" s="31">
        <f t="shared" si="3"/>
        <v>850</v>
      </c>
      <c r="H31" s="31">
        <f t="shared" si="3"/>
        <v>850</v>
      </c>
      <c r="I31" s="31">
        <f t="shared" si="3"/>
        <v>850</v>
      </c>
      <c r="J31" s="31">
        <f t="shared" si="3"/>
        <v>850</v>
      </c>
      <c r="K31" s="31">
        <f t="shared" si="3"/>
        <v>850</v>
      </c>
      <c r="L31" s="31">
        <f t="shared" si="3"/>
        <v>850</v>
      </c>
      <c r="M31" s="31">
        <f t="shared" si="3"/>
        <v>850</v>
      </c>
      <c r="N31" s="31">
        <f t="shared" si="3"/>
        <v>10200</v>
      </c>
      <c r="O31" s="91">
        <f>IF(N46&lt;&gt;0,N31/N46,0)</f>
        <v>5.0595238095238096E-2</v>
      </c>
    </row>
    <row r="32" spans="1:17" ht="6" customHeight="1" x14ac:dyDescent="0.35"/>
    <row r="33" spans="1:17" ht="19.5" customHeight="1" x14ac:dyDescent="0.35">
      <c r="A33" s="61" t="s">
        <v>64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</row>
    <row r="34" spans="1:17" ht="18" customHeight="1" x14ac:dyDescent="0.35">
      <c r="A34" s="24" t="s">
        <v>65</v>
      </c>
      <c r="B34" s="17">
        <v>0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25">
        <f>SUM(B34:M34)</f>
        <v>0</v>
      </c>
      <c r="O34" s="26">
        <f>IF(N46&lt;&gt;0,N34/N46,0)</f>
        <v>0</v>
      </c>
    </row>
    <row r="35" spans="1:17" ht="18" customHeight="1" x14ac:dyDescent="0.35">
      <c r="A35" s="27" t="s">
        <v>66</v>
      </c>
      <c r="B35" s="17">
        <v>200</v>
      </c>
      <c r="C35" s="17">
        <v>200</v>
      </c>
      <c r="D35" s="17">
        <v>200</v>
      </c>
      <c r="E35" s="17">
        <v>200</v>
      </c>
      <c r="F35" s="17">
        <v>200</v>
      </c>
      <c r="G35" s="17">
        <v>200</v>
      </c>
      <c r="H35" s="17">
        <v>200</v>
      </c>
      <c r="I35" s="17">
        <v>200</v>
      </c>
      <c r="J35" s="17">
        <v>200</v>
      </c>
      <c r="K35" s="17">
        <v>200</v>
      </c>
      <c r="L35" s="17">
        <v>200</v>
      </c>
      <c r="M35" s="17">
        <v>200</v>
      </c>
      <c r="N35" s="28">
        <f>SUM(B35:M35)</f>
        <v>2400</v>
      </c>
      <c r="O35" s="29">
        <f>IF(N46&lt;&gt;0,N35/N46,0)</f>
        <v>1.1904761904761904E-2</v>
      </c>
    </row>
    <row r="36" spans="1:17" ht="18" customHeight="1" x14ac:dyDescent="0.35">
      <c r="A36" s="24" t="s">
        <v>67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25">
        <f>SUM(B36:M36)</f>
        <v>0</v>
      </c>
      <c r="O36" s="26">
        <f>IF(N46&lt;&gt;0,N36/N46,0)</f>
        <v>0</v>
      </c>
    </row>
    <row r="37" spans="1:17" ht="19.5" customHeight="1" x14ac:dyDescent="0.35">
      <c r="A37" s="30" t="s">
        <v>68</v>
      </c>
      <c r="B37" s="31">
        <f t="shared" ref="B37:N37" si="4">SUM(B34:B36)</f>
        <v>200</v>
      </c>
      <c r="C37" s="31">
        <f t="shared" si="4"/>
        <v>200</v>
      </c>
      <c r="D37" s="31">
        <f t="shared" si="4"/>
        <v>200</v>
      </c>
      <c r="E37" s="31">
        <f t="shared" si="4"/>
        <v>200</v>
      </c>
      <c r="F37" s="31">
        <f t="shared" si="4"/>
        <v>200</v>
      </c>
      <c r="G37" s="31">
        <f t="shared" si="4"/>
        <v>200</v>
      </c>
      <c r="H37" s="31">
        <f t="shared" si="4"/>
        <v>200</v>
      </c>
      <c r="I37" s="31">
        <f t="shared" si="4"/>
        <v>200</v>
      </c>
      <c r="J37" s="31">
        <f t="shared" si="4"/>
        <v>200</v>
      </c>
      <c r="K37" s="31">
        <f t="shared" si="4"/>
        <v>200</v>
      </c>
      <c r="L37" s="31">
        <f t="shared" si="4"/>
        <v>200</v>
      </c>
      <c r="M37" s="31">
        <f t="shared" si="4"/>
        <v>200</v>
      </c>
      <c r="N37" s="31">
        <f t="shared" si="4"/>
        <v>2400</v>
      </c>
      <c r="O37" s="91">
        <f>IF(N46&lt;&gt;0,N37/N46,0)</f>
        <v>1.1904761904761904E-2</v>
      </c>
    </row>
    <row r="38" spans="1:17" ht="6" customHeight="1" x14ac:dyDescent="0.35"/>
    <row r="39" spans="1:17" ht="19.5" customHeight="1" x14ac:dyDescent="0.35">
      <c r="A39" s="61" t="s">
        <v>69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</row>
    <row r="40" spans="1:17" ht="18" customHeight="1" x14ac:dyDescent="0.35">
      <c r="A40" s="24" t="s">
        <v>70</v>
      </c>
      <c r="B40" s="17">
        <v>100</v>
      </c>
      <c r="C40" s="17">
        <v>100</v>
      </c>
      <c r="D40" s="17">
        <v>100</v>
      </c>
      <c r="E40" s="17">
        <v>100</v>
      </c>
      <c r="F40" s="17">
        <v>100</v>
      </c>
      <c r="G40" s="17">
        <v>100</v>
      </c>
      <c r="H40" s="17">
        <v>100</v>
      </c>
      <c r="I40" s="17">
        <v>100</v>
      </c>
      <c r="J40" s="17">
        <v>100</v>
      </c>
      <c r="K40" s="17">
        <v>100</v>
      </c>
      <c r="L40" s="17">
        <v>100</v>
      </c>
      <c r="M40" s="17">
        <v>100</v>
      </c>
      <c r="N40" s="25">
        <f>SUM(B40:M40)</f>
        <v>1200</v>
      </c>
      <c r="O40" s="26">
        <f>IF(N46&lt;&gt;0,N40/N46,0)</f>
        <v>5.9523809523809521E-3</v>
      </c>
    </row>
    <row r="41" spans="1:17" ht="18" customHeight="1" x14ac:dyDescent="0.35">
      <c r="A41" s="27" t="s">
        <v>71</v>
      </c>
      <c r="B41" s="17">
        <v>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28">
        <f>SUM(B41:M41)</f>
        <v>0</v>
      </c>
      <c r="O41" s="29">
        <f>IF(N46&lt;&gt;0,N41/N46,0)</f>
        <v>0</v>
      </c>
    </row>
    <row r="42" spans="1:17" ht="18" customHeight="1" x14ac:dyDescent="0.35">
      <c r="A42" s="24" t="s">
        <v>72</v>
      </c>
      <c r="B42" s="17">
        <v>150</v>
      </c>
      <c r="C42" s="17">
        <v>150</v>
      </c>
      <c r="D42" s="17">
        <v>150</v>
      </c>
      <c r="E42" s="17">
        <v>150</v>
      </c>
      <c r="F42" s="17">
        <v>150</v>
      </c>
      <c r="G42" s="17">
        <v>150</v>
      </c>
      <c r="H42" s="17">
        <v>150</v>
      </c>
      <c r="I42" s="17">
        <v>150</v>
      </c>
      <c r="J42" s="17">
        <v>150</v>
      </c>
      <c r="K42" s="17">
        <v>150</v>
      </c>
      <c r="L42" s="17">
        <v>150</v>
      </c>
      <c r="M42" s="17">
        <v>150</v>
      </c>
      <c r="N42" s="25">
        <f>SUM(B42:M42)</f>
        <v>1800</v>
      </c>
      <c r="O42" s="26">
        <f>IF(N46&lt;&gt;0,N42/N46,0)</f>
        <v>8.9285714285714281E-3</v>
      </c>
    </row>
    <row r="43" spans="1:17" ht="18" customHeight="1" x14ac:dyDescent="0.35">
      <c r="A43" s="27" t="s">
        <v>73</v>
      </c>
      <c r="B43" s="17">
        <v>100</v>
      </c>
      <c r="C43" s="17">
        <v>100</v>
      </c>
      <c r="D43" s="17">
        <v>100</v>
      </c>
      <c r="E43" s="17">
        <v>100</v>
      </c>
      <c r="F43" s="17">
        <v>100</v>
      </c>
      <c r="G43" s="17">
        <v>100</v>
      </c>
      <c r="H43" s="17">
        <v>100</v>
      </c>
      <c r="I43" s="17">
        <v>100</v>
      </c>
      <c r="J43" s="17">
        <v>100</v>
      </c>
      <c r="K43" s="17">
        <v>100</v>
      </c>
      <c r="L43" s="17">
        <v>100</v>
      </c>
      <c r="M43" s="17">
        <v>100</v>
      </c>
      <c r="N43" s="28">
        <f>SUM(B43:M43)</f>
        <v>1200</v>
      </c>
      <c r="O43" s="29">
        <f>IF(N46&lt;&gt;0,N43/N46,0)</f>
        <v>5.9523809523809521E-3</v>
      </c>
    </row>
    <row r="44" spans="1:17" ht="19.5" customHeight="1" x14ac:dyDescent="0.35">
      <c r="A44" s="30" t="s">
        <v>74</v>
      </c>
      <c r="B44" s="31">
        <f t="shared" ref="B44:N44" si="5">SUM(B40:B43)</f>
        <v>350</v>
      </c>
      <c r="C44" s="31">
        <f t="shared" si="5"/>
        <v>350</v>
      </c>
      <c r="D44" s="31">
        <f t="shared" si="5"/>
        <v>350</v>
      </c>
      <c r="E44" s="31">
        <f t="shared" si="5"/>
        <v>350</v>
      </c>
      <c r="F44" s="31">
        <f t="shared" si="5"/>
        <v>350</v>
      </c>
      <c r="G44" s="31">
        <f t="shared" si="5"/>
        <v>350</v>
      </c>
      <c r="H44" s="31">
        <f t="shared" si="5"/>
        <v>350</v>
      </c>
      <c r="I44" s="31">
        <f t="shared" si="5"/>
        <v>350</v>
      </c>
      <c r="J44" s="31">
        <f t="shared" si="5"/>
        <v>350</v>
      </c>
      <c r="K44" s="31">
        <f t="shared" si="5"/>
        <v>350</v>
      </c>
      <c r="L44" s="31">
        <f t="shared" si="5"/>
        <v>350</v>
      </c>
      <c r="M44" s="31">
        <f t="shared" si="5"/>
        <v>350</v>
      </c>
      <c r="N44" s="31">
        <f t="shared" si="5"/>
        <v>4200</v>
      </c>
      <c r="O44" s="91">
        <f>IF(N46&lt;&gt;0,N44/N46,0)</f>
        <v>2.0833333333333332E-2</v>
      </c>
    </row>
    <row r="45" spans="1:17" ht="6" customHeight="1" x14ac:dyDescent="0.35"/>
    <row r="46" spans="1:17" ht="25.5" customHeight="1" x14ac:dyDescent="0.35">
      <c r="A46" s="32" t="s">
        <v>75</v>
      </c>
      <c r="B46" s="33">
        <f t="shared" ref="B46:N46" si="6">B10+B18+B25+B31+B37+B44</f>
        <v>16800</v>
      </c>
      <c r="C46" s="33">
        <f t="shared" si="6"/>
        <v>16800</v>
      </c>
      <c r="D46" s="33">
        <f t="shared" si="6"/>
        <v>16800</v>
      </c>
      <c r="E46" s="33">
        <f t="shared" si="6"/>
        <v>16800</v>
      </c>
      <c r="F46" s="33">
        <f t="shared" si="6"/>
        <v>16800</v>
      </c>
      <c r="G46" s="33">
        <f t="shared" si="6"/>
        <v>16800</v>
      </c>
      <c r="H46" s="33">
        <f t="shared" si="6"/>
        <v>16800</v>
      </c>
      <c r="I46" s="33">
        <f t="shared" si="6"/>
        <v>16800</v>
      </c>
      <c r="J46" s="33">
        <f t="shared" si="6"/>
        <v>16800</v>
      </c>
      <c r="K46" s="33">
        <f t="shared" si="6"/>
        <v>16800</v>
      </c>
      <c r="L46" s="33">
        <f t="shared" si="6"/>
        <v>16800</v>
      </c>
      <c r="M46" s="33">
        <f t="shared" si="6"/>
        <v>16800</v>
      </c>
      <c r="N46" s="33">
        <f>N10+N18+N25+N31+N37+N44</f>
        <v>201600</v>
      </c>
      <c r="O46" s="34"/>
    </row>
  </sheetData>
  <mergeCells count="8">
    <mergeCell ref="A27:Q27"/>
    <mergeCell ref="A33:Q33"/>
    <mergeCell ref="A39:Q39"/>
    <mergeCell ref="A2:Q2"/>
    <mergeCell ref="A3:Q3"/>
    <mergeCell ref="A5:Q5"/>
    <mergeCell ref="A12:Q12"/>
    <mergeCell ref="A20:Q20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80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O17" sqref="O17"/>
    </sheetView>
  </sheetViews>
  <sheetFormatPr defaultColWidth="8.6328125" defaultRowHeight="14.5" x14ac:dyDescent="0.35"/>
  <cols>
    <col min="1" max="1" width="34" customWidth="1"/>
    <col min="2" max="13" width="9" customWidth="1"/>
    <col min="14" max="14" width="14" customWidth="1"/>
    <col min="15" max="15" width="10" customWidth="1"/>
  </cols>
  <sheetData>
    <row r="1" spans="1:17" ht="7.5" customHeight="1" x14ac:dyDescent="0.35"/>
    <row r="2" spans="1:17" ht="45" customHeight="1" x14ac:dyDescent="0.35">
      <c r="A2" s="62" t="s">
        <v>76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17" ht="19.5" customHeight="1" x14ac:dyDescent="0.35">
      <c r="A3" s="63" t="s">
        <v>24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</row>
    <row r="4" spans="1:17" ht="24" customHeight="1" x14ac:dyDescent="0.35">
      <c r="A4" s="35" t="s">
        <v>25</v>
      </c>
      <c r="B4" s="35" t="s">
        <v>26</v>
      </c>
      <c r="C4" s="35" t="s">
        <v>27</v>
      </c>
      <c r="D4" s="35" t="s">
        <v>28</v>
      </c>
      <c r="E4" s="35" t="s">
        <v>29</v>
      </c>
      <c r="F4" s="35" t="s">
        <v>30</v>
      </c>
      <c r="G4" s="35" t="s">
        <v>31</v>
      </c>
      <c r="H4" s="35" t="s">
        <v>32</v>
      </c>
      <c r="I4" s="35" t="s">
        <v>33</v>
      </c>
      <c r="J4" s="35" t="s">
        <v>34</v>
      </c>
      <c r="K4" s="35" t="s">
        <v>35</v>
      </c>
      <c r="L4" s="35" t="s">
        <v>36</v>
      </c>
      <c r="M4" s="35" t="s">
        <v>37</v>
      </c>
      <c r="N4" s="35" t="s">
        <v>38</v>
      </c>
      <c r="O4" s="35" t="s">
        <v>39</v>
      </c>
    </row>
    <row r="5" spans="1:17" ht="19.5" customHeight="1" x14ac:dyDescent="0.35">
      <c r="A5" s="61" t="s">
        <v>77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6" spans="1:17" ht="18" customHeight="1" x14ac:dyDescent="0.35">
      <c r="A6" s="24" t="s">
        <v>78</v>
      </c>
      <c r="B6" s="17">
        <v>5000</v>
      </c>
      <c r="C6" s="17">
        <v>5000</v>
      </c>
      <c r="D6" s="17">
        <v>5000</v>
      </c>
      <c r="E6" s="17">
        <v>5000</v>
      </c>
      <c r="F6" s="17">
        <v>5000</v>
      </c>
      <c r="G6" s="17">
        <v>5000</v>
      </c>
      <c r="H6" s="17">
        <v>5000</v>
      </c>
      <c r="I6" s="17">
        <v>5000</v>
      </c>
      <c r="J6" s="17">
        <v>5000</v>
      </c>
      <c r="K6" s="17">
        <v>5000</v>
      </c>
      <c r="L6" s="17">
        <v>5000</v>
      </c>
      <c r="M6" s="17">
        <v>5000</v>
      </c>
      <c r="N6" s="25">
        <f t="shared" ref="N6:N16" si="0">SUM(B6:M6)</f>
        <v>60000</v>
      </c>
      <c r="O6" s="26">
        <f>IF(N80&lt;&gt;0,N6/N80,0)</f>
        <v>0.18188432157148055</v>
      </c>
    </row>
    <row r="7" spans="1:17" ht="18" customHeight="1" x14ac:dyDescent="0.35">
      <c r="A7" s="27" t="s">
        <v>79</v>
      </c>
      <c r="B7" s="17">
        <v>3000</v>
      </c>
      <c r="C7" s="17">
        <v>3000</v>
      </c>
      <c r="D7" s="17">
        <v>3000</v>
      </c>
      <c r="E7" s="17">
        <v>3000</v>
      </c>
      <c r="F7" s="17">
        <v>3000</v>
      </c>
      <c r="G7" s="17">
        <v>3000</v>
      </c>
      <c r="H7" s="17">
        <v>3000</v>
      </c>
      <c r="I7" s="17">
        <v>3000</v>
      </c>
      <c r="J7" s="17">
        <v>3000</v>
      </c>
      <c r="K7" s="17">
        <v>3000</v>
      </c>
      <c r="L7" s="17">
        <v>3000</v>
      </c>
      <c r="M7" s="17">
        <v>3000</v>
      </c>
      <c r="N7" s="28">
        <f t="shared" si="0"/>
        <v>36000</v>
      </c>
      <c r="O7" s="29">
        <f>IF(N80&lt;&gt;0,N7/N80,0)</f>
        <v>0.10913059294288832</v>
      </c>
    </row>
    <row r="8" spans="1:17" ht="18" customHeight="1" x14ac:dyDescent="0.35">
      <c r="A8" s="24" t="s">
        <v>80</v>
      </c>
      <c r="B8" s="17">
        <v>1500</v>
      </c>
      <c r="C8" s="17">
        <v>1500</v>
      </c>
      <c r="D8" s="17">
        <v>1500</v>
      </c>
      <c r="E8" s="17">
        <v>1500</v>
      </c>
      <c r="F8" s="17">
        <v>1500</v>
      </c>
      <c r="G8" s="17">
        <v>1500</v>
      </c>
      <c r="H8" s="17">
        <v>1500</v>
      </c>
      <c r="I8" s="17">
        <v>1500</v>
      </c>
      <c r="J8" s="17">
        <v>1500</v>
      </c>
      <c r="K8" s="17">
        <v>1500</v>
      </c>
      <c r="L8" s="17">
        <v>1500</v>
      </c>
      <c r="M8" s="17">
        <v>1500</v>
      </c>
      <c r="N8" s="25">
        <f t="shared" si="0"/>
        <v>18000</v>
      </c>
      <c r="O8" s="26">
        <f>IF(N80&lt;&gt;0,N8/N80,0)</f>
        <v>5.4565296471444161E-2</v>
      </c>
    </row>
    <row r="9" spans="1:17" ht="18" customHeight="1" x14ac:dyDescent="0.35">
      <c r="A9" s="27" t="s">
        <v>81</v>
      </c>
      <c r="B9" s="17">
        <v>2000</v>
      </c>
      <c r="C9" s="17">
        <v>2000</v>
      </c>
      <c r="D9" s="17">
        <v>2000</v>
      </c>
      <c r="E9" s="17">
        <v>2000</v>
      </c>
      <c r="F9" s="17">
        <v>2000</v>
      </c>
      <c r="G9" s="17">
        <v>2000</v>
      </c>
      <c r="H9" s="17">
        <v>2000</v>
      </c>
      <c r="I9" s="17">
        <v>2000</v>
      </c>
      <c r="J9" s="17">
        <v>2000</v>
      </c>
      <c r="K9" s="17">
        <v>2000</v>
      </c>
      <c r="L9" s="17">
        <v>2000</v>
      </c>
      <c r="M9" s="17">
        <v>2000</v>
      </c>
      <c r="N9" s="28">
        <f t="shared" si="0"/>
        <v>24000</v>
      </c>
      <c r="O9" s="29">
        <f>IF(N80&lt;&gt;0,N9/N80,0)</f>
        <v>7.275372862859221E-2</v>
      </c>
    </row>
    <row r="10" spans="1:17" ht="18" customHeight="1" x14ac:dyDescent="0.35">
      <c r="A10" s="24" t="s">
        <v>82</v>
      </c>
      <c r="B10" s="17">
        <v>1200</v>
      </c>
      <c r="C10" s="17">
        <v>1200</v>
      </c>
      <c r="D10" s="17">
        <v>1200</v>
      </c>
      <c r="E10" s="17">
        <v>1200</v>
      </c>
      <c r="F10" s="17">
        <v>1200</v>
      </c>
      <c r="G10" s="17">
        <v>1200</v>
      </c>
      <c r="H10" s="17">
        <v>1200</v>
      </c>
      <c r="I10" s="17">
        <v>1200</v>
      </c>
      <c r="J10" s="17">
        <v>1200</v>
      </c>
      <c r="K10" s="17">
        <v>1200</v>
      </c>
      <c r="L10" s="17">
        <v>1200</v>
      </c>
      <c r="M10" s="17">
        <v>1200</v>
      </c>
      <c r="N10" s="25">
        <f t="shared" si="0"/>
        <v>14400</v>
      </c>
      <c r="O10" s="26">
        <f>IF(N80&lt;&gt;0,N10/N80,0)</f>
        <v>4.3652237177155329E-2</v>
      </c>
    </row>
    <row r="11" spans="1:17" ht="18" customHeight="1" x14ac:dyDescent="0.35">
      <c r="A11" s="27" t="s">
        <v>83</v>
      </c>
      <c r="B11" s="17">
        <v>1200</v>
      </c>
      <c r="C11" s="17">
        <v>1200</v>
      </c>
      <c r="D11" s="17">
        <v>1200</v>
      </c>
      <c r="E11" s="17">
        <v>1200</v>
      </c>
      <c r="F11" s="17">
        <v>1200</v>
      </c>
      <c r="G11" s="17">
        <v>1200</v>
      </c>
      <c r="H11" s="17">
        <v>1200</v>
      </c>
      <c r="I11" s="17">
        <v>1200</v>
      </c>
      <c r="J11" s="17">
        <v>1200</v>
      </c>
      <c r="K11" s="17">
        <v>1200</v>
      </c>
      <c r="L11" s="17">
        <v>1200</v>
      </c>
      <c r="M11" s="17">
        <v>1200</v>
      </c>
      <c r="N11" s="28">
        <f t="shared" si="0"/>
        <v>14400</v>
      </c>
      <c r="O11" s="29">
        <f>IF(N80&lt;&gt;0,N11/N80,0)</f>
        <v>4.3652237177155329E-2</v>
      </c>
    </row>
    <row r="12" spans="1:17" ht="18" customHeight="1" x14ac:dyDescent="0.35">
      <c r="A12" s="24" t="s">
        <v>84</v>
      </c>
      <c r="B12" s="17">
        <v>800</v>
      </c>
      <c r="C12" s="17">
        <v>800</v>
      </c>
      <c r="D12" s="17">
        <v>800</v>
      </c>
      <c r="E12" s="17">
        <v>800</v>
      </c>
      <c r="F12" s="17">
        <v>800</v>
      </c>
      <c r="G12" s="17">
        <v>800</v>
      </c>
      <c r="H12" s="17">
        <v>800</v>
      </c>
      <c r="I12" s="17">
        <v>800</v>
      </c>
      <c r="J12" s="17">
        <v>800</v>
      </c>
      <c r="K12" s="17">
        <v>800</v>
      </c>
      <c r="L12" s="17">
        <v>800</v>
      </c>
      <c r="M12" s="17">
        <v>800</v>
      </c>
      <c r="N12" s="25">
        <f t="shared" si="0"/>
        <v>9600</v>
      </c>
      <c r="O12" s="26">
        <f>IF(N80&lt;&gt;0,N12/N80,0)</f>
        <v>2.9101491451436885E-2</v>
      </c>
    </row>
    <row r="13" spans="1:17" ht="18" customHeight="1" x14ac:dyDescent="0.35">
      <c r="A13" s="27" t="s">
        <v>85</v>
      </c>
      <c r="B13" s="17">
        <v>500</v>
      </c>
      <c r="C13" s="17">
        <v>500</v>
      </c>
      <c r="D13" s="17">
        <v>500</v>
      </c>
      <c r="E13" s="17">
        <v>500</v>
      </c>
      <c r="F13" s="17">
        <v>500</v>
      </c>
      <c r="G13" s="17">
        <v>500</v>
      </c>
      <c r="H13" s="17">
        <v>500</v>
      </c>
      <c r="I13" s="17">
        <v>500</v>
      </c>
      <c r="J13" s="17">
        <v>500</v>
      </c>
      <c r="K13" s="17">
        <v>500</v>
      </c>
      <c r="L13" s="17">
        <v>500</v>
      </c>
      <c r="M13" s="17">
        <v>500</v>
      </c>
      <c r="N13" s="28">
        <f t="shared" si="0"/>
        <v>6000</v>
      </c>
      <c r="O13" s="29">
        <f>IF(N80&lt;&gt;0,N13/N80,0)</f>
        <v>1.8188432157148052E-2</v>
      </c>
    </row>
    <row r="14" spans="1:17" ht="18" customHeight="1" x14ac:dyDescent="0.35">
      <c r="A14" s="24" t="s">
        <v>86</v>
      </c>
      <c r="B14" s="17">
        <v>1000</v>
      </c>
      <c r="C14" s="17">
        <v>1000</v>
      </c>
      <c r="D14" s="17">
        <v>1000</v>
      </c>
      <c r="E14" s="17">
        <v>1000</v>
      </c>
      <c r="F14" s="17">
        <v>1000</v>
      </c>
      <c r="G14" s="17">
        <v>1000</v>
      </c>
      <c r="H14" s="17">
        <v>1000</v>
      </c>
      <c r="I14" s="17">
        <v>1000</v>
      </c>
      <c r="J14" s="17">
        <v>1000</v>
      </c>
      <c r="K14" s="17">
        <v>1000</v>
      </c>
      <c r="L14" s="17">
        <v>1000</v>
      </c>
      <c r="M14" s="17">
        <v>1000</v>
      </c>
      <c r="N14" s="25">
        <f t="shared" si="0"/>
        <v>12000</v>
      </c>
      <c r="O14" s="26">
        <f>IF(N80&lt;&gt;0,N14/N80,0)</f>
        <v>3.6376864314296105E-2</v>
      </c>
    </row>
    <row r="15" spans="1:17" ht="18" customHeight="1" x14ac:dyDescent="0.35">
      <c r="A15" s="27" t="s">
        <v>87</v>
      </c>
      <c r="B15" s="17">
        <v>400</v>
      </c>
      <c r="C15" s="17">
        <v>400</v>
      </c>
      <c r="D15" s="17">
        <v>400</v>
      </c>
      <c r="E15" s="17">
        <v>400</v>
      </c>
      <c r="F15" s="17">
        <v>400</v>
      </c>
      <c r="G15" s="17">
        <v>400</v>
      </c>
      <c r="H15" s="17">
        <v>400</v>
      </c>
      <c r="I15" s="17">
        <v>400</v>
      </c>
      <c r="J15" s="17">
        <v>400</v>
      </c>
      <c r="K15" s="17">
        <v>400</v>
      </c>
      <c r="L15" s="17">
        <v>400</v>
      </c>
      <c r="M15" s="17">
        <v>400</v>
      </c>
      <c r="N15" s="28">
        <f t="shared" si="0"/>
        <v>4800</v>
      </c>
      <c r="O15" s="29">
        <f>IF(N80&lt;&gt;0,N15/N80,0)</f>
        <v>1.4550745725718442E-2</v>
      </c>
    </row>
    <row r="16" spans="1:17" ht="18" customHeight="1" x14ac:dyDescent="0.35">
      <c r="A16" s="24" t="s">
        <v>88</v>
      </c>
      <c r="B16" s="17">
        <v>600</v>
      </c>
      <c r="C16" s="17">
        <v>600</v>
      </c>
      <c r="D16" s="17">
        <v>600</v>
      </c>
      <c r="E16" s="17">
        <v>600</v>
      </c>
      <c r="F16" s="17">
        <v>600</v>
      </c>
      <c r="G16" s="17">
        <v>600</v>
      </c>
      <c r="H16" s="17">
        <v>600</v>
      </c>
      <c r="I16" s="17">
        <v>600</v>
      </c>
      <c r="J16" s="17">
        <v>600</v>
      </c>
      <c r="K16" s="17">
        <v>600</v>
      </c>
      <c r="L16" s="17">
        <v>600</v>
      </c>
      <c r="M16" s="17">
        <v>600</v>
      </c>
      <c r="N16" s="25">
        <f t="shared" si="0"/>
        <v>7200</v>
      </c>
      <c r="O16" s="26">
        <f>IF(N80&lt;&gt;0,N16/N80,0)</f>
        <v>2.1826118588577664E-2</v>
      </c>
    </row>
    <row r="17" spans="1:17" ht="19.5" customHeight="1" x14ac:dyDescent="0.35">
      <c r="A17" s="30" t="s">
        <v>89</v>
      </c>
      <c r="B17" s="31">
        <f t="shared" ref="B17:N17" si="1">SUM(B6:B16)</f>
        <v>17200</v>
      </c>
      <c r="C17" s="31">
        <f t="shared" si="1"/>
        <v>17200</v>
      </c>
      <c r="D17" s="31">
        <f t="shared" si="1"/>
        <v>17200</v>
      </c>
      <c r="E17" s="31">
        <f t="shared" si="1"/>
        <v>17200</v>
      </c>
      <c r="F17" s="31">
        <f t="shared" si="1"/>
        <v>17200</v>
      </c>
      <c r="G17" s="31">
        <f t="shared" si="1"/>
        <v>17200</v>
      </c>
      <c r="H17" s="31">
        <f t="shared" si="1"/>
        <v>17200</v>
      </c>
      <c r="I17" s="31">
        <f t="shared" si="1"/>
        <v>17200</v>
      </c>
      <c r="J17" s="31">
        <f t="shared" si="1"/>
        <v>17200</v>
      </c>
      <c r="K17" s="31">
        <f t="shared" si="1"/>
        <v>17200</v>
      </c>
      <c r="L17" s="31">
        <f t="shared" si="1"/>
        <v>17200</v>
      </c>
      <c r="M17" s="31">
        <f t="shared" si="1"/>
        <v>17200</v>
      </c>
      <c r="N17" s="31">
        <f t="shared" si="1"/>
        <v>206400</v>
      </c>
      <c r="O17" s="91">
        <f>IF(N80&lt;&gt;0,N17/N80,0)</f>
        <v>0.62568206620589306</v>
      </c>
    </row>
    <row r="18" spans="1:17" ht="6" customHeight="1" x14ac:dyDescent="0.35"/>
    <row r="19" spans="1:17" ht="19.5" customHeight="1" x14ac:dyDescent="0.35">
      <c r="A19" s="61" t="s">
        <v>90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</row>
    <row r="20" spans="1:17" ht="18" customHeight="1" x14ac:dyDescent="0.35">
      <c r="A20" s="24" t="s">
        <v>91</v>
      </c>
      <c r="B20" s="17">
        <v>3000</v>
      </c>
      <c r="C20" s="17">
        <v>3000</v>
      </c>
      <c r="D20" s="17">
        <v>3000</v>
      </c>
      <c r="E20" s="17">
        <v>3000</v>
      </c>
      <c r="F20" s="17">
        <v>3000</v>
      </c>
      <c r="G20" s="17">
        <v>3000</v>
      </c>
      <c r="H20" s="17">
        <v>3000</v>
      </c>
      <c r="I20" s="17">
        <v>3000</v>
      </c>
      <c r="J20" s="17">
        <v>3000</v>
      </c>
      <c r="K20" s="17">
        <v>3000</v>
      </c>
      <c r="L20" s="17">
        <v>3000</v>
      </c>
      <c r="M20" s="17">
        <v>3000</v>
      </c>
      <c r="N20" s="25">
        <f t="shared" ref="N20:N28" si="2">SUM(B20:M20)</f>
        <v>36000</v>
      </c>
      <c r="O20" s="26">
        <f>IF(N80&lt;&gt;0,N20/N80,0)</f>
        <v>0.10913059294288832</v>
      </c>
    </row>
    <row r="21" spans="1:17" ht="18" customHeight="1" x14ac:dyDescent="0.35">
      <c r="A21" s="27" t="s">
        <v>92</v>
      </c>
      <c r="B21" s="17">
        <v>600</v>
      </c>
      <c r="C21" s="17">
        <v>600</v>
      </c>
      <c r="D21" s="17">
        <v>600</v>
      </c>
      <c r="E21" s="17">
        <v>600</v>
      </c>
      <c r="F21" s="17">
        <v>600</v>
      </c>
      <c r="G21" s="17">
        <v>600</v>
      </c>
      <c r="H21" s="17">
        <v>600</v>
      </c>
      <c r="I21" s="17">
        <v>600</v>
      </c>
      <c r="J21" s="17">
        <v>600</v>
      </c>
      <c r="K21" s="17">
        <v>600</v>
      </c>
      <c r="L21" s="17">
        <v>600</v>
      </c>
      <c r="M21" s="17">
        <v>600</v>
      </c>
      <c r="N21" s="28">
        <f t="shared" si="2"/>
        <v>7200</v>
      </c>
      <c r="O21" s="29">
        <f>IF(N80&lt;&gt;0,N21/N80,0)</f>
        <v>2.1826118588577664E-2</v>
      </c>
    </row>
    <row r="22" spans="1:17" ht="18" customHeight="1" x14ac:dyDescent="0.35">
      <c r="A22" s="24" t="s">
        <v>93</v>
      </c>
      <c r="B22" s="17">
        <v>150</v>
      </c>
      <c r="C22" s="17">
        <v>150</v>
      </c>
      <c r="D22" s="17">
        <v>150</v>
      </c>
      <c r="E22" s="17">
        <v>150</v>
      </c>
      <c r="F22" s="17">
        <v>150</v>
      </c>
      <c r="G22" s="17">
        <v>150</v>
      </c>
      <c r="H22" s="17">
        <v>150</v>
      </c>
      <c r="I22" s="17">
        <v>150</v>
      </c>
      <c r="J22" s="17">
        <v>150</v>
      </c>
      <c r="K22" s="17">
        <v>150</v>
      </c>
      <c r="L22" s="17">
        <v>150</v>
      </c>
      <c r="M22" s="17">
        <v>150</v>
      </c>
      <c r="N22" s="25">
        <f t="shared" si="2"/>
        <v>1800</v>
      </c>
      <c r="O22" s="26">
        <f>IF(N80&lt;&gt;0,N22/N80,0)</f>
        <v>5.4565296471444161E-3</v>
      </c>
    </row>
    <row r="23" spans="1:17" ht="18" customHeight="1" x14ac:dyDescent="0.35">
      <c r="A23" s="27" t="s">
        <v>94</v>
      </c>
      <c r="B23" s="17">
        <v>200</v>
      </c>
      <c r="C23" s="17">
        <v>200</v>
      </c>
      <c r="D23" s="17">
        <v>200</v>
      </c>
      <c r="E23" s="17">
        <v>200</v>
      </c>
      <c r="F23" s="17">
        <v>200</v>
      </c>
      <c r="G23" s="17">
        <v>200</v>
      </c>
      <c r="H23" s="17">
        <v>200</v>
      </c>
      <c r="I23" s="17">
        <v>200</v>
      </c>
      <c r="J23" s="17">
        <v>200</v>
      </c>
      <c r="K23" s="17">
        <v>200</v>
      </c>
      <c r="L23" s="17">
        <v>200</v>
      </c>
      <c r="M23" s="17">
        <v>200</v>
      </c>
      <c r="N23" s="28">
        <f t="shared" si="2"/>
        <v>2400</v>
      </c>
      <c r="O23" s="29">
        <f>IF(N80&lt;&gt;0,N23/N80,0)</f>
        <v>7.2753728628592211E-3</v>
      </c>
    </row>
    <row r="24" spans="1:17" ht="18" customHeight="1" x14ac:dyDescent="0.35">
      <c r="A24" s="24" t="s">
        <v>95</v>
      </c>
      <c r="B24" s="17">
        <v>400</v>
      </c>
      <c r="C24" s="17">
        <v>400</v>
      </c>
      <c r="D24" s="17">
        <v>400</v>
      </c>
      <c r="E24" s="17">
        <v>400</v>
      </c>
      <c r="F24" s="17">
        <v>400</v>
      </c>
      <c r="G24" s="17">
        <v>400</v>
      </c>
      <c r="H24" s="17">
        <v>400</v>
      </c>
      <c r="I24" s="17">
        <v>400</v>
      </c>
      <c r="J24" s="17">
        <v>400</v>
      </c>
      <c r="K24" s="17">
        <v>400</v>
      </c>
      <c r="L24" s="17">
        <v>400</v>
      </c>
      <c r="M24" s="17">
        <v>400</v>
      </c>
      <c r="N24" s="25">
        <f t="shared" si="2"/>
        <v>4800</v>
      </c>
      <c r="O24" s="26">
        <f>IF(N80&lt;&gt;0,N24/N80,0)</f>
        <v>1.4550745725718442E-2</v>
      </c>
    </row>
    <row r="25" spans="1:17" ht="18" customHeight="1" x14ac:dyDescent="0.35">
      <c r="A25" s="27" t="s">
        <v>96</v>
      </c>
      <c r="B25" s="17">
        <v>200</v>
      </c>
      <c r="C25" s="17">
        <v>200</v>
      </c>
      <c r="D25" s="17">
        <v>200</v>
      </c>
      <c r="E25" s="17">
        <v>200</v>
      </c>
      <c r="F25" s="17">
        <v>200</v>
      </c>
      <c r="G25" s="17">
        <v>200</v>
      </c>
      <c r="H25" s="17">
        <v>200</v>
      </c>
      <c r="I25" s="17">
        <v>200</v>
      </c>
      <c r="J25" s="17">
        <v>200</v>
      </c>
      <c r="K25" s="17">
        <v>200</v>
      </c>
      <c r="L25" s="17">
        <v>200</v>
      </c>
      <c r="M25" s="17">
        <v>200</v>
      </c>
      <c r="N25" s="28">
        <f t="shared" si="2"/>
        <v>2400</v>
      </c>
      <c r="O25" s="29">
        <f>IF(N80&lt;&gt;0,N25/N80,0)</f>
        <v>7.2753728628592211E-3</v>
      </c>
    </row>
    <row r="26" spans="1:17" ht="18" customHeight="1" x14ac:dyDescent="0.35">
      <c r="A26" s="24" t="s">
        <v>97</v>
      </c>
      <c r="B26" s="17">
        <v>150</v>
      </c>
      <c r="C26" s="17">
        <v>150</v>
      </c>
      <c r="D26" s="17">
        <v>150</v>
      </c>
      <c r="E26" s="17">
        <v>150</v>
      </c>
      <c r="F26" s="17">
        <v>150</v>
      </c>
      <c r="G26" s="17">
        <v>150</v>
      </c>
      <c r="H26" s="17">
        <v>150</v>
      </c>
      <c r="I26" s="17">
        <v>150</v>
      </c>
      <c r="J26" s="17">
        <v>150</v>
      </c>
      <c r="K26" s="17">
        <v>150</v>
      </c>
      <c r="L26" s="17">
        <v>150</v>
      </c>
      <c r="M26" s="17">
        <v>150</v>
      </c>
      <c r="N26" s="25">
        <f t="shared" si="2"/>
        <v>1800</v>
      </c>
      <c r="O26" s="26">
        <f>IF(N80&lt;&gt;0,N26/N80,0)</f>
        <v>5.4565296471444161E-3</v>
      </c>
    </row>
    <row r="27" spans="1:17" ht="18" customHeight="1" x14ac:dyDescent="0.35">
      <c r="A27" s="27" t="s">
        <v>98</v>
      </c>
      <c r="B27" s="17">
        <v>350</v>
      </c>
      <c r="C27" s="17">
        <v>350</v>
      </c>
      <c r="D27" s="17">
        <v>350</v>
      </c>
      <c r="E27" s="17">
        <v>350</v>
      </c>
      <c r="F27" s="17">
        <v>350</v>
      </c>
      <c r="G27" s="17">
        <v>350</v>
      </c>
      <c r="H27" s="17">
        <v>350</v>
      </c>
      <c r="I27" s="17">
        <v>350</v>
      </c>
      <c r="J27" s="17">
        <v>350</v>
      </c>
      <c r="K27" s="17">
        <v>350</v>
      </c>
      <c r="L27" s="17">
        <v>350</v>
      </c>
      <c r="M27" s="17">
        <v>350</v>
      </c>
      <c r="N27" s="28">
        <f t="shared" si="2"/>
        <v>4200</v>
      </c>
      <c r="O27" s="29">
        <f>IF(N80&lt;&gt;0,N27/N80,0)</f>
        <v>1.2731902510003638E-2</v>
      </c>
    </row>
    <row r="28" spans="1:17" ht="18" customHeight="1" x14ac:dyDescent="0.35">
      <c r="A28" s="24" t="s">
        <v>99</v>
      </c>
      <c r="B28" s="17">
        <v>100</v>
      </c>
      <c r="C28" s="17">
        <v>100</v>
      </c>
      <c r="D28" s="17">
        <v>100</v>
      </c>
      <c r="E28" s="17">
        <v>100</v>
      </c>
      <c r="F28" s="17">
        <v>100</v>
      </c>
      <c r="G28" s="17">
        <v>100</v>
      </c>
      <c r="H28" s="17">
        <v>100</v>
      </c>
      <c r="I28" s="17">
        <v>100</v>
      </c>
      <c r="J28" s="17">
        <v>100</v>
      </c>
      <c r="K28" s="17">
        <v>100</v>
      </c>
      <c r="L28" s="17">
        <v>100</v>
      </c>
      <c r="M28" s="17">
        <v>100</v>
      </c>
      <c r="N28" s="25">
        <f t="shared" si="2"/>
        <v>1200</v>
      </c>
      <c r="O28" s="26">
        <f>IF(N80&lt;&gt;0,N28/N80,0)</f>
        <v>3.6376864314296106E-3</v>
      </c>
    </row>
    <row r="29" spans="1:17" ht="19.5" customHeight="1" x14ac:dyDescent="0.35">
      <c r="A29" s="30" t="s">
        <v>100</v>
      </c>
      <c r="B29" s="31">
        <f t="shared" ref="B29:N29" si="3">SUM(B20:B28)</f>
        <v>5150</v>
      </c>
      <c r="C29" s="31">
        <f t="shared" si="3"/>
        <v>5150</v>
      </c>
      <c r="D29" s="31">
        <f t="shared" si="3"/>
        <v>5150</v>
      </c>
      <c r="E29" s="31">
        <f t="shared" si="3"/>
        <v>5150</v>
      </c>
      <c r="F29" s="31">
        <f t="shared" si="3"/>
        <v>5150</v>
      </c>
      <c r="G29" s="31">
        <f t="shared" si="3"/>
        <v>5150</v>
      </c>
      <c r="H29" s="31">
        <f t="shared" si="3"/>
        <v>5150</v>
      </c>
      <c r="I29" s="31">
        <f t="shared" si="3"/>
        <v>5150</v>
      </c>
      <c r="J29" s="31">
        <f t="shared" si="3"/>
        <v>5150</v>
      </c>
      <c r="K29" s="31">
        <f t="shared" si="3"/>
        <v>5150</v>
      </c>
      <c r="L29" s="31">
        <f t="shared" si="3"/>
        <v>5150</v>
      </c>
      <c r="M29" s="31">
        <f t="shared" si="3"/>
        <v>5150</v>
      </c>
      <c r="N29" s="31">
        <f t="shared" si="3"/>
        <v>61800</v>
      </c>
      <c r="O29" s="91">
        <f>IF(N80&lt;&gt;0,N29/N80,0)</f>
        <v>0.18734085121862495</v>
      </c>
    </row>
    <row r="30" spans="1:17" ht="6" customHeight="1" x14ac:dyDescent="0.35"/>
    <row r="31" spans="1:17" ht="19.5" customHeight="1" x14ac:dyDescent="0.35">
      <c r="A31" s="61" t="s">
        <v>101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</row>
    <row r="32" spans="1:17" ht="18" customHeight="1" x14ac:dyDescent="0.35">
      <c r="A32" s="24" t="s">
        <v>102</v>
      </c>
      <c r="B32" s="17">
        <v>300</v>
      </c>
      <c r="C32" s="17">
        <v>300</v>
      </c>
      <c r="D32" s="17">
        <v>300</v>
      </c>
      <c r="E32" s="17">
        <v>300</v>
      </c>
      <c r="F32" s="17">
        <v>300</v>
      </c>
      <c r="G32" s="17">
        <v>300</v>
      </c>
      <c r="H32" s="17">
        <v>300</v>
      </c>
      <c r="I32" s="17">
        <v>300</v>
      </c>
      <c r="J32" s="17">
        <v>300</v>
      </c>
      <c r="K32" s="17">
        <v>300</v>
      </c>
      <c r="L32" s="17">
        <v>300</v>
      </c>
      <c r="M32" s="17">
        <v>300</v>
      </c>
      <c r="N32" s="25">
        <f t="shared" ref="N32:N42" si="4">SUM(B32:M32)</f>
        <v>3600</v>
      </c>
      <c r="O32" s="26">
        <f>IF(N80&lt;&gt;0,N32/N80,0)</f>
        <v>1.0913059294288832E-2</v>
      </c>
    </row>
    <row r="33" spans="1:17" ht="18" customHeight="1" x14ac:dyDescent="0.35">
      <c r="A33" s="27" t="s">
        <v>103</v>
      </c>
      <c r="B33" s="17">
        <v>150</v>
      </c>
      <c r="C33" s="17">
        <v>150</v>
      </c>
      <c r="D33" s="17">
        <v>150</v>
      </c>
      <c r="E33" s="17">
        <v>150</v>
      </c>
      <c r="F33" s="17">
        <v>150</v>
      </c>
      <c r="G33" s="17">
        <v>150</v>
      </c>
      <c r="H33" s="17">
        <v>150</v>
      </c>
      <c r="I33" s="17">
        <v>150</v>
      </c>
      <c r="J33" s="17">
        <v>150</v>
      </c>
      <c r="K33" s="17">
        <v>150</v>
      </c>
      <c r="L33" s="17">
        <v>150</v>
      </c>
      <c r="M33" s="17">
        <v>150</v>
      </c>
      <c r="N33" s="28">
        <f t="shared" si="4"/>
        <v>1800</v>
      </c>
      <c r="O33" s="29">
        <f>IF(N80&lt;&gt;0,N33/N80,0)</f>
        <v>5.4565296471444161E-3</v>
      </c>
    </row>
    <row r="34" spans="1:17" ht="18" customHeight="1" x14ac:dyDescent="0.35">
      <c r="A34" s="24" t="s">
        <v>104</v>
      </c>
      <c r="B34" s="17">
        <v>100</v>
      </c>
      <c r="C34" s="17">
        <v>100</v>
      </c>
      <c r="D34" s="17">
        <v>100</v>
      </c>
      <c r="E34" s="17">
        <v>100</v>
      </c>
      <c r="F34" s="17">
        <v>100</v>
      </c>
      <c r="G34" s="17">
        <v>100</v>
      </c>
      <c r="H34" s="17">
        <v>100</v>
      </c>
      <c r="I34" s="17">
        <v>100</v>
      </c>
      <c r="J34" s="17">
        <v>100</v>
      </c>
      <c r="K34" s="17">
        <v>100</v>
      </c>
      <c r="L34" s="17">
        <v>100</v>
      </c>
      <c r="M34" s="17">
        <v>100</v>
      </c>
      <c r="N34" s="25">
        <f t="shared" si="4"/>
        <v>1200</v>
      </c>
      <c r="O34" s="26">
        <f>IF(N80&lt;&gt;0,N34/N80,0)</f>
        <v>3.6376864314296106E-3</v>
      </c>
    </row>
    <row r="35" spans="1:17" ht="18" customHeight="1" x14ac:dyDescent="0.35">
      <c r="A35" s="27" t="s">
        <v>105</v>
      </c>
      <c r="B35" s="17">
        <v>50</v>
      </c>
      <c r="C35" s="17">
        <v>50</v>
      </c>
      <c r="D35" s="17">
        <v>50</v>
      </c>
      <c r="E35" s="17">
        <v>50</v>
      </c>
      <c r="F35" s="17">
        <v>50</v>
      </c>
      <c r="G35" s="17">
        <v>50</v>
      </c>
      <c r="H35" s="17">
        <v>50</v>
      </c>
      <c r="I35" s="17">
        <v>50</v>
      </c>
      <c r="J35" s="17">
        <v>50</v>
      </c>
      <c r="K35" s="17">
        <v>50</v>
      </c>
      <c r="L35" s="17">
        <v>50</v>
      </c>
      <c r="M35" s="17">
        <v>50</v>
      </c>
      <c r="N35" s="28">
        <f t="shared" si="4"/>
        <v>600</v>
      </c>
      <c r="O35" s="29">
        <f>IF(N80&lt;&gt;0,N35/N80,0)</f>
        <v>1.8188432157148053E-3</v>
      </c>
    </row>
    <row r="36" spans="1:17" ht="18" customHeight="1" x14ac:dyDescent="0.35">
      <c r="A36" s="24" t="s">
        <v>106</v>
      </c>
      <c r="B36" s="17">
        <v>30</v>
      </c>
      <c r="C36" s="17">
        <v>30</v>
      </c>
      <c r="D36" s="17">
        <v>30</v>
      </c>
      <c r="E36" s="17">
        <v>30</v>
      </c>
      <c r="F36" s="17">
        <v>30</v>
      </c>
      <c r="G36" s="17">
        <v>30</v>
      </c>
      <c r="H36" s="17">
        <v>30</v>
      </c>
      <c r="I36" s="17">
        <v>30</v>
      </c>
      <c r="J36" s="17">
        <v>30</v>
      </c>
      <c r="K36" s="17">
        <v>30</v>
      </c>
      <c r="L36" s="17">
        <v>30</v>
      </c>
      <c r="M36" s="17">
        <v>30</v>
      </c>
      <c r="N36" s="25">
        <f t="shared" si="4"/>
        <v>360</v>
      </c>
      <c r="O36" s="26">
        <f>IF(N80&lt;&gt;0,N36/N80,0)</f>
        <v>1.0913059294288831E-3</v>
      </c>
    </row>
    <row r="37" spans="1:17" ht="18" customHeight="1" x14ac:dyDescent="0.35">
      <c r="A37" s="27" t="s">
        <v>107</v>
      </c>
      <c r="B37" s="17">
        <v>200</v>
      </c>
      <c r="C37" s="17">
        <v>200</v>
      </c>
      <c r="D37" s="17">
        <v>200</v>
      </c>
      <c r="E37" s="17">
        <v>200</v>
      </c>
      <c r="F37" s="17">
        <v>200</v>
      </c>
      <c r="G37" s="17">
        <v>200</v>
      </c>
      <c r="H37" s="17">
        <v>200</v>
      </c>
      <c r="I37" s="17">
        <v>200</v>
      </c>
      <c r="J37" s="17">
        <v>200</v>
      </c>
      <c r="K37" s="17">
        <v>200</v>
      </c>
      <c r="L37" s="17">
        <v>200</v>
      </c>
      <c r="M37" s="17">
        <v>200</v>
      </c>
      <c r="N37" s="28">
        <f t="shared" si="4"/>
        <v>2400</v>
      </c>
      <c r="O37" s="29">
        <f>IF(N80&lt;&gt;0,N37/N80,0)</f>
        <v>7.2753728628592211E-3</v>
      </c>
    </row>
    <row r="38" spans="1:17" ht="18" customHeight="1" x14ac:dyDescent="0.35">
      <c r="A38" s="24" t="s">
        <v>108</v>
      </c>
      <c r="B38" s="17">
        <v>250</v>
      </c>
      <c r="C38" s="17">
        <v>250</v>
      </c>
      <c r="D38" s="17">
        <v>250</v>
      </c>
      <c r="E38" s="17">
        <v>250</v>
      </c>
      <c r="F38" s="17">
        <v>250</v>
      </c>
      <c r="G38" s="17">
        <v>250</v>
      </c>
      <c r="H38" s="17">
        <v>250</v>
      </c>
      <c r="I38" s="17">
        <v>250</v>
      </c>
      <c r="J38" s="17">
        <v>250</v>
      </c>
      <c r="K38" s="17">
        <v>250</v>
      </c>
      <c r="L38" s="17">
        <v>250</v>
      </c>
      <c r="M38" s="17">
        <v>250</v>
      </c>
      <c r="N38" s="25">
        <f t="shared" si="4"/>
        <v>3000</v>
      </c>
      <c r="O38" s="26">
        <f>IF(N80&lt;&gt;0,N38/N80,0)</f>
        <v>9.0942160785740262E-3</v>
      </c>
    </row>
    <row r="39" spans="1:17" ht="18" customHeight="1" x14ac:dyDescent="0.35">
      <c r="A39" s="27" t="s">
        <v>109</v>
      </c>
      <c r="B39" s="17">
        <v>150</v>
      </c>
      <c r="C39" s="17">
        <v>150</v>
      </c>
      <c r="D39" s="17">
        <v>150</v>
      </c>
      <c r="E39" s="17">
        <v>150</v>
      </c>
      <c r="F39" s="17">
        <v>150</v>
      </c>
      <c r="G39" s="17">
        <v>150</v>
      </c>
      <c r="H39" s="17">
        <v>150</v>
      </c>
      <c r="I39" s="17">
        <v>150</v>
      </c>
      <c r="J39" s="17">
        <v>150</v>
      </c>
      <c r="K39" s="17">
        <v>150</v>
      </c>
      <c r="L39" s="17">
        <v>150</v>
      </c>
      <c r="M39" s="17">
        <v>150</v>
      </c>
      <c r="N39" s="28">
        <f t="shared" si="4"/>
        <v>1800</v>
      </c>
      <c r="O39" s="29">
        <f>IF(N80&lt;&gt;0,N39/N80,0)</f>
        <v>5.4565296471444161E-3</v>
      </c>
    </row>
    <row r="40" spans="1:17" ht="18" customHeight="1" x14ac:dyDescent="0.35">
      <c r="A40" s="24" t="s">
        <v>110</v>
      </c>
      <c r="B40" s="17">
        <v>100</v>
      </c>
      <c r="C40" s="17">
        <v>100</v>
      </c>
      <c r="D40" s="17">
        <v>100</v>
      </c>
      <c r="E40" s="17">
        <v>100</v>
      </c>
      <c r="F40" s="17">
        <v>100</v>
      </c>
      <c r="G40" s="17">
        <v>100</v>
      </c>
      <c r="H40" s="17">
        <v>100</v>
      </c>
      <c r="I40" s="17">
        <v>100</v>
      </c>
      <c r="J40" s="17">
        <v>100</v>
      </c>
      <c r="K40" s="17">
        <v>100</v>
      </c>
      <c r="L40" s="17">
        <v>100</v>
      </c>
      <c r="M40" s="17">
        <v>100</v>
      </c>
      <c r="N40" s="25">
        <f t="shared" si="4"/>
        <v>1200</v>
      </c>
      <c r="O40" s="26">
        <f>IF(N80&lt;&gt;0,N40/N80,0)</f>
        <v>3.6376864314296106E-3</v>
      </c>
    </row>
    <row r="41" spans="1:17" ht="18" customHeight="1" x14ac:dyDescent="0.35">
      <c r="A41" s="27" t="s">
        <v>111</v>
      </c>
      <c r="B41" s="17">
        <v>100</v>
      </c>
      <c r="C41" s="17">
        <v>100</v>
      </c>
      <c r="D41" s="17">
        <v>100</v>
      </c>
      <c r="E41" s="17">
        <v>100</v>
      </c>
      <c r="F41" s="17">
        <v>100</v>
      </c>
      <c r="G41" s="17">
        <v>100</v>
      </c>
      <c r="H41" s="17">
        <v>100</v>
      </c>
      <c r="I41" s="17">
        <v>100</v>
      </c>
      <c r="J41" s="17">
        <v>100</v>
      </c>
      <c r="K41" s="17">
        <v>100</v>
      </c>
      <c r="L41" s="17">
        <v>100</v>
      </c>
      <c r="M41" s="17">
        <v>100</v>
      </c>
      <c r="N41" s="28">
        <f t="shared" si="4"/>
        <v>1200</v>
      </c>
      <c r="O41" s="29">
        <f>IF(N80&lt;&gt;0,N41/N80,0)</f>
        <v>3.6376864314296106E-3</v>
      </c>
    </row>
    <row r="42" spans="1:17" ht="18" customHeight="1" x14ac:dyDescent="0.35">
      <c r="A42" s="24" t="s">
        <v>112</v>
      </c>
      <c r="B42" s="17">
        <v>80</v>
      </c>
      <c r="C42" s="17">
        <v>80</v>
      </c>
      <c r="D42" s="17">
        <v>80</v>
      </c>
      <c r="E42" s="17">
        <v>80</v>
      </c>
      <c r="F42" s="17">
        <v>80</v>
      </c>
      <c r="G42" s="17">
        <v>80</v>
      </c>
      <c r="H42" s="17">
        <v>80</v>
      </c>
      <c r="I42" s="17">
        <v>80</v>
      </c>
      <c r="J42" s="17">
        <v>80</v>
      </c>
      <c r="K42" s="17">
        <v>80</v>
      </c>
      <c r="L42" s="17">
        <v>80</v>
      </c>
      <c r="M42" s="17">
        <v>80</v>
      </c>
      <c r="N42" s="25">
        <f t="shared" si="4"/>
        <v>960</v>
      </c>
      <c r="O42" s="26">
        <f>IF(N80&lt;&gt;0,N42/N80,0)</f>
        <v>2.9101491451436886E-3</v>
      </c>
    </row>
    <row r="43" spans="1:17" ht="19.5" customHeight="1" x14ac:dyDescent="0.35">
      <c r="A43" s="30" t="s">
        <v>113</v>
      </c>
      <c r="B43" s="31">
        <f t="shared" ref="B43:N43" si="5">SUM(B32:B42)</f>
        <v>1510</v>
      </c>
      <c r="C43" s="31">
        <f t="shared" si="5"/>
        <v>1510</v>
      </c>
      <c r="D43" s="31">
        <f t="shared" si="5"/>
        <v>1510</v>
      </c>
      <c r="E43" s="31">
        <f t="shared" si="5"/>
        <v>1510</v>
      </c>
      <c r="F43" s="31">
        <f t="shared" si="5"/>
        <v>1510</v>
      </c>
      <c r="G43" s="31">
        <f t="shared" si="5"/>
        <v>1510</v>
      </c>
      <c r="H43" s="31">
        <f t="shared" si="5"/>
        <v>1510</v>
      </c>
      <c r="I43" s="31">
        <f t="shared" si="5"/>
        <v>1510</v>
      </c>
      <c r="J43" s="31">
        <f t="shared" si="5"/>
        <v>1510</v>
      </c>
      <c r="K43" s="31">
        <f t="shared" si="5"/>
        <v>1510</v>
      </c>
      <c r="L43" s="31">
        <f t="shared" si="5"/>
        <v>1510</v>
      </c>
      <c r="M43" s="31">
        <f t="shared" si="5"/>
        <v>1510</v>
      </c>
      <c r="N43" s="31">
        <f t="shared" si="5"/>
        <v>18120</v>
      </c>
      <c r="O43" s="91">
        <f>IF(N80&lt;&gt;0,N43/N80,0)</f>
        <v>5.4929065114587124E-2</v>
      </c>
    </row>
    <row r="44" spans="1:17" ht="6" customHeight="1" x14ac:dyDescent="0.35"/>
    <row r="45" spans="1:17" ht="19.5" customHeight="1" x14ac:dyDescent="0.35">
      <c r="A45" s="61" t="s">
        <v>114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</row>
    <row r="46" spans="1:17" ht="18" customHeight="1" x14ac:dyDescent="0.35">
      <c r="A46" s="24" t="s">
        <v>115</v>
      </c>
      <c r="B46" s="17">
        <v>500</v>
      </c>
      <c r="C46" s="17">
        <v>500</v>
      </c>
      <c r="D46" s="17">
        <v>500</v>
      </c>
      <c r="E46" s="17">
        <v>500</v>
      </c>
      <c r="F46" s="17">
        <v>500</v>
      </c>
      <c r="G46" s="17">
        <v>500</v>
      </c>
      <c r="H46" s="17">
        <v>500</v>
      </c>
      <c r="I46" s="17">
        <v>500</v>
      </c>
      <c r="J46" s="17">
        <v>500</v>
      </c>
      <c r="K46" s="17">
        <v>500</v>
      </c>
      <c r="L46" s="17">
        <v>500</v>
      </c>
      <c r="M46" s="17">
        <v>500</v>
      </c>
      <c r="N46" s="25">
        <f t="shared" ref="N46:N51" si="6">SUM(B46:M46)</f>
        <v>6000</v>
      </c>
      <c r="O46" s="26">
        <f>IF(N80&lt;&gt;0,N46/N80,0)</f>
        <v>1.8188432157148052E-2</v>
      </c>
    </row>
    <row r="47" spans="1:17" ht="18" customHeight="1" x14ac:dyDescent="0.35">
      <c r="A47" s="27" t="s">
        <v>116</v>
      </c>
      <c r="B47" s="17">
        <v>400</v>
      </c>
      <c r="C47" s="17">
        <v>400</v>
      </c>
      <c r="D47" s="17">
        <v>400</v>
      </c>
      <c r="E47" s="17">
        <v>400</v>
      </c>
      <c r="F47" s="17">
        <v>400</v>
      </c>
      <c r="G47" s="17">
        <v>400</v>
      </c>
      <c r="H47" s="17">
        <v>400</v>
      </c>
      <c r="I47" s="17">
        <v>400</v>
      </c>
      <c r="J47" s="17">
        <v>400</v>
      </c>
      <c r="K47" s="17">
        <v>400</v>
      </c>
      <c r="L47" s="17">
        <v>400</v>
      </c>
      <c r="M47" s="17">
        <v>400</v>
      </c>
      <c r="N47" s="28">
        <f t="shared" si="6"/>
        <v>4800</v>
      </c>
      <c r="O47" s="29">
        <f>IF(N80&lt;&gt;0,N47/N80,0)</f>
        <v>1.4550745725718442E-2</v>
      </c>
    </row>
    <row r="48" spans="1:17" ht="18" customHeight="1" x14ac:dyDescent="0.35">
      <c r="A48" s="24" t="s">
        <v>117</v>
      </c>
      <c r="B48" s="17">
        <v>600</v>
      </c>
      <c r="C48" s="17">
        <v>600</v>
      </c>
      <c r="D48" s="17">
        <v>600</v>
      </c>
      <c r="E48" s="17">
        <v>600</v>
      </c>
      <c r="F48" s="17">
        <v>600</v>
      </c>
      <c r="G48" s="17">
        <v>600</v>
      </c>
      <c r="H48" s="17">
        <v>600</v>
      </c>
      <c r="I48" s="17">
        <v>600</v>
      </c>
      <c r="J48" s="17">
        <v>600</v>
      </c>
      <c r="K48" s="17">
        <v>600</v>
      </c>
      <c r="L48" s="17">
        <v>600</v>
      </c>
      <c r="M48" s="17">
        <v>600</v>
      </c>
      <c r="N48" s="25">
        <f t="shared" si="6"/>
        <v>7200</v>
      </c>
      <c r="O48" s="26">
        <f>IF(N80&lt;&gt;0,N48/N80,0)</f>
        <v>2.1826118588577664E-2</v>
      </c>
    </row>
    <row r="49" spans="1:17" ht="18" customHeight="1" x14ac:dyDescent="0.35">
      <c r="A49" s="27" t="s">
        <v>118</v>
      </c>
      <c r="B49" s="17">
        <v>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28">
        <f t="shared" si="6"/>
        <v>0</v>
      </c>
      <c r="O49" s="29">
        <f>IF(N80&lt;&gt;0,N49/N80,0)</f>
        <v>0</v>
      </c>
    </row>
    <row r="50" spans="1:17" ht="18" customHeight="1" x14ac:dyDescent="0.35">
      <c r="A50" s="24" t="s">
        <v>119</v>
      </c>
      <c r="B50" s="17">
        <v>200</v>
      </c>
      <c r="C50" s="17">
        <v>200</v>
      </c>
      <c r="D50" s="17">
        <v>200</v>
      </c>
      <c r="E50" s="17">
        <v>200</v>
      </c>
      <c r="F50" s="17">
        <v>200</v>
      </c>
      <c r="G50" s="17">
        <v>200</v>
      </c>
      <c r="H50" s="17">
        <v>200</v>
      </c>
      <c r="I50" s="17">
        <v>200</v>
      </c>
      <c r="J50" s="17">
        <v>200</v>
      </c>
      <c r="K50" s="17">
        <v>200</v>
      </c>
      <c r="L50" s="17">
        <v>200</v>
      </c>
      <c r="M50" s="17">
        <v>200</v>
      </c>
      <c r="N50" s="25">
        <f t="shared" si="6"/>
        <v>2400</v>
      </c>
      <c r="O50" s="26">
        <f>IF(N80&lt;&gt;0,N50/N80,0)</f>
        <v>7.2753728628592211E-3</v>
      </c>
    </row>
    <row r="51" spans="1:17" ht="18" customHeight="1" x14ac:dyDescent="0.35">
      <c r="A51" s="27" t="s">
        <v>120</v>
      </c>
      <c r="B51" s="17">
        <v>300</v>
      </c>
      <c r="C51" s="17">
        <v>300</v>
      </c>
      <c r="D51" s="17">
        <v>300</v>
      </c>
      <c r="E51" s="17">
        <v>300</v>
      </c>
      <c r="F51" s="17">
        <v>300</v>
      </c>
      <c r="G51" s="17">
        <v>300</v>
      </c>
      <c r="H51" s="17">
        <v>300</v>
      </c>
      <c r="I51" s="17">
        <v>300</v>
      </c>
      <c r="J51" s="17">
        <v>300</v>
      </c>
      <c r="K51" s="17">
        <v>300</v>
      </c>
      <c r="L51" s="17">
        <v>300</v>
      </c>
      <c r="M51" s="17">
        <v>300</v>
      </c>
      <c r="N51" s="28">
        <f t="shared" si="6"/>
        <v>3600</v>
      </c>
      <c r="O51" s="29">
        <f>IF(N80&lt;&gt;0,N51/N80,0)</f>
        <v>1.0913059294288832E-2</v>
      </c>
    </row>
    <row r="52" spans="1:17" ht="19.5" customHeight="1" x14ac:dyDescent="0.35">
      <c r="A52" s="30" t="s">
        <v>121</v>
      </c>
      <c r="B52" s="31">
        <f t="shared" ref="B52:N52" si="7">SUM(B46:B51)</f>
        <v>2000</v>
      </c>
      <c r="C52" s="31">
        <f t="shared" si="7"/>
        <v>2000</v>
      </c>
      <c r="D52" s="31">
        <f t="shared" si="7"/>
        <v>2000</v>
      </c>
      <c r="E52" s="31">
        <f t="shared" si="7"/>
        <v>2000</v>
      </c>
      <c r="F52" s="31">
        <f t="shared" si="7"/>
        <v>2000</v>
      </c>
      <c r="G52" s="31">
        <f t="shared" si="7"/>
        <v>2000</v>
      </c>
      <c r="H52" s="31">
        <f t="shared" si="7"/>
        <v>2000</v>
      </c>
      <c r="I52" s="31">
        <f t="shared" si="7"/>
        <v>2000</v>
      </c>
      <c r="J52" s="31">
        <f t="shared" si="7"/>
        <v>2000</v>
      </c>
      <c r="K52" s="31">
        <f t="shared" si="7"/>
        <v>2000</v>
      </c>
      <c r="L52" s="31">
        <f t="shared" si="7"/>
        <v>2000</v>
      </c>
      <c r="M52" s="31">
        <f t="shared" si="7"/>
        <v>2000</v>
      </c>
      <c r="N52" s="31">
        <f t="shared" si="7"/>
        <v>24000</v>
      </c>
      <c r="O52" s="91">
        <f>IF(N80&lt;&gt;0,N52/N80,0)</f>
        <v>7.275372862859221E-2</v>
      </c>
    </row>
    <row r="53" spans="1:17" ht="6" customHeight="1" x14ac:dyDescent="0.35"/>
    <row r="54" spans="1:17" ht="19.5" customHeight="1" x14ac:dyDescent="0.35">
      <c r="A54" s="61" t="s">
        <v>122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</row>
    <row r="55" spans="1:17" ht="18" customHeight="1" x14ac:dyDescent="0.35">
      <c r="A55" s="24" t="s">
        <v>123</v>
      </c>
      <c r="B55" s="17">
        <v>80</v>
      </c>
      <c r="C55" s="17">
        <v>80</v>
      </c>
      <c r="D55" s="17">
        <v>80</v>
      </c>
      <c r="E55" s="17">
        <v>80</v>
      </c>
      <c r="F55" s="17">
        <v>80</v>
      </c>
      <c r="G55" s="17">
        <v>80</v>
      </c>
      <c r="H55" s="17">
        <v>80</v>
      </c>
      <c r="I55" s="17">
        <v>80</v>
      </c>
      <c r="J55" s="17">
        <v>80</v>
      </c>
      <c r="K55" s="17">
        <v>80</v>
      </c>
      <c r="L55" s="17">
        <v>80</v>
      </c>
      <c r="M55" s="17">
        <v>80</v>
      </c>
      <c r="N55" s="25">
        <f t="shared" ref="N55:N63" si="8">SUM(B55:M55)</f>
        <v>960</v>
      </c>
      <c r="O55" s="26">
        <f>IF(N80&lt;&gt;0,N55/N80,0)</f>
        <v>2.9101491451436886E-3</v>
      </c>
    </row>
    <row r="56" spans="1:17" ht="18" customHeight="1" x14ac:dyDescent="0.35">
      <c r="A56" s="27" t="s">
        <v>124</v>
      </c>
      <c r="B56" s="17">
        <v>100</v>
      </c>
      <c r="C56" s="17">
        <v>100</v>
      </c>
      <c r="D56" s="17">
        <v>100</v>
      </c>
      <c r="E56" s="17">
        <v>100</v>
      </c>
      <c r="F56" s="17">
        <v>100</v>
      </c>
      <c r="G56" s="17">
        <v>100</v>
      </c>
      <c r="H56" s="17">
        <v>100</v>
      </c>
      <c r="I56" s="17">
        <v>100</v>
      </c>
      <c r="J56" s="17">
        <v>100</v>
      </c>
      <c r="K56" s="17">
        <v>100</v>
      </c>
      <c r="L56" s="17">
        <v>100</v>
      </c>
      <c r="M56" s="17">
        <v>100</v>
      </c>
      <c r="N56" s="28">
        <f t="shared" si="8"/>
        <v>1200</v>
      </c>
      <c r="O56" s="29">
        <f>IF(N80&lt;&gt;0,N56/N80,0)</f>
        <v>3.6376864314296106E-3</v>
      </c>
    </row>
    <row r="57" spans="1:17" ht="18" customHeight="1" x14ac:dyDescent="0.35">
      <c r="A57" s="24" t="s">
        <v>125</v>
      </c>
      <c r="B57" s="17">
        <v>50</v>
      </c>
      <c r="C57" s="17">
        <v>50</v>
      </c>
      <c r="D57" s="17">
        <v>50</v>
      </c>
      <c r="E57" s="17">
        <v>50</v>
      </c>
      <c r="F57" s="17">
        <v>50</v>
      </c>
      <c r="G57" s="17">
        <v>50</v>
      </c>
      <c r="H57" s="17">
        <v>50</v>
      </c>
      <c r="I57" s="17">
        <v>50</v>
      </c>
      <c r="J57" s="17">
        <v>50</v>
      </c>
      <c r="K57" s="17">
        <v>50</v>
      </c>
      <c r="L57" s="17">
        <v>50</v>
      </c>
      <c r="M57" s="17">
        <v>50</v>
      </c>
      <c r="N57" s="25">
        <f t="shared" si="8"/>
        <v>600</v>
      </c>
      <c r="O57" s="26">
        <f>IF(N80&lt;&gt;0,N57/N80,0)</f>
        <v>1.8188432157148053E-3</v>
      </c>
    </row>
    <row r="58" spans="1:17" ht="18" customHeight="1" x14ac:dyDescent="0.35">
      <c r="A58" s="27" t="s">
        <v>126</v>
      </c>
      <c r="B58" s="17">
        <v>60</v>
      </c>
      <c r="C58" s="17">
        <v>60</v>
      </c>
      <c r="D58" s="17">
        <v>60</v>
      </c>
      <c r="E58" s="17">
        <v>60</v>
      </c>
      <c r="F58" s="17">
        <v>60</v>
      </c>
      <c r="G58" s="17">
        <v>60</v>
      </c>
      <c r="H58" s="17">
        <v>60</v>
      </c>
      <c r="I58" s="17">
        <v>60</v>
      </c>
      <c r="J58" s="17">
        <v>60</v>
      </c>
      <c r="K58" s="17">
        <v>60</v>
      </c>
      <c r="L58" s="17">
        <v>60</v>
      </c>
      <c r="M58" s="17">
        <v>60</v>
      </c>
      <c r="N58" s="28">
        <f t="shared" si="8"/>
        <v>720</v>
      </c>
      <c r="O58" s="29">
        <f>IF(N80&lt;&gt;0,N58/N80,0)</f>
        <v>2.1826118588577663E-3</v>
      </c>
    </row>
    <row r="59" spans="1:17" ht="18" customHeight="1" x14ac:dyDescent="0.35">
      <c r="A59" s="24" t="s">
        <v>127</v>
      </c>
      <c r="B59" s="17">
        <v>80</v>
      </c>
      <c r="C59" s="17">
        <v>80</v>
      </c>
      <c r="D59" s="17">
        <v>80</v>
      </c>
      <c r="E59" s="17">
        <v>80</v>
      </c>
      <c r="F59" s="17">
        <v>80</v>
      </c>
      <c r="G59" s="17">
        <v>80</v>
      </c>
      <c r="H59" s="17">
        <v>80</v>
      </c>
      <c r="I59" s="17">
        <v>80</v>
      </c>
      <c r="J59" s="17">
        <v>80</v>
      </c>
      <c r="K59" s="17">
        <v>80</v>
      </c>
      <c r="L59" s="17">
        <v>80</v>
      </c>
      <c r="M59" s="17">
        <v>80</v>
      </c>
      <c r="N59" s="25">
        <f t="shared" si="8"/>
        <v>960</v>
      </c>
      <c r="O59" s="26">
        <f>IF(N80&lt;&gt;0,N59/N80,0)</f>
        <v>2.9101491451436886E-3</v>
      </c>
    </row>
    <row r="60" spans="1:17" ht="18" customHeight="1" x14ac:dyDescent="0.35">
      <c r="A60" s="27" t="s">
        <v>128</v>
      </c>
      <c r="B60" s="17">
        <v>150</v>
      </c>
      <c r="C60" s="17">
        <v>150</v>
      </c>
      <c r="D60" s="17">
        <v>150</v>
      </c>
      <c r="E60" s="17">
        <v>150</v>
      </c>
      <c r="F60" s="17">
        <v>150</v>
      </c>
      <c r="G60" s="17">
        <v>150</v>
      </c>
      <c r="H60" s="17">
        <v>150</v>
      </c>
      <c r="I60" s="17">
        <v>150</v>
      </c>
      <c r="J60" s="17">
        <v>150</v>
      </c>
      <c r="K60" s="17">
        <v>150</v>
      </c>
      <c r="L60" s="17">
        <v>150</v>
      </c>
      <c r="M60" s="17">
        <v>150</v>
      </c>
      <c r="N60" s="28">
        <f t="shared" si="8"/>
        <v>1800</v>
      </c>
      <c r="O60" s="29">
        <f>IF(N80&lt;&gt;0,N60/N80,0)</f>
        <v>5.4565296471444161E-3</v>
      </c>
    </row>
    <row r="61" spans="1:17" ht="18" customHeight="1" x14ac:dyDescent="0.35">
      <c r="A61" s="24" t="s">
        <v>129</v>
      </c>
      <c r="B61" s="17">
        <v>100</v>
      </c>
      <c r="C61" s="17">
        <v>100</v>
      </c>
      <c r="D61" s="17">
        <v>100</v>
      </c>
      <c r="E61" s="17">
        <v>100</v>
      </c>
      <c r="F61" s="17">
        <v>100</v>
      </c>
      <c r="G61" s="17">
        <v>100</v>
      </c>
      <c r="H61" s="17">
        <v>100</v>
      </c>
      <c r="I61" s="17">
        <v>100</v>
      </c>
      <c r="J61" s="17">
        <v>100</v>
      </c>
      <c r="K61" s="17">
        <v>100</v>
      </c>
      <c r="L61" s="17">
        <v>100</v>
      </c>
      <c r="M61" s="17">
        <v>100</v>
      </c>
      <c r="N61" s="25">
        <f t="shared" si="8"/>
        <v>1200</v>
      </c>
      <c r="O61" s="26">
        <f>IF(N80&lt;&gt;0,N61/N80,0)</f>
        <v>3.6376864314296106E-3</v>
      </c>
    </row>
    <row r="62" spans="1:17" ht="18" customHeight="1" x14ac:dyDescent="0.35">
      <c r="A62" s="27" t="s">
        <v>130</v>
      </c>
      <c r="B62" s="17">
        <v>80</v>
      </c>
      <c r="C62" s="17">
        <v>80</v>
      </c>
      <c r="D62" s="17">
        <v>80</v>
      </c>
      <c r="E62" s="17">
        <v>80</v>
      </c>
      <c r="F62" s="17">
        <v>80</v>
      </c>
      <c r="G62" s="17">
        <v>80</v>
      </c>
      <c r="H62" s="17">
        <v>80</v>
      </c>
      <c r="I62" s="17">
        <v>80</v>
      </c>
      <c r="J62" s="17">
        <v>80</v>
      </c>
      <c r="K62" s="17">
        <v>80</v>
      </c>
      <c r="L62" s="17">
        <v>80</v>
      </c>
      <c r="M62" s="17">
        <v>80</v>
      </c>
      <c r="N62" s="28">
        <f t="shared" si="8"/>
        <v>960</v>
      </c>
      <c r="O62" s="29">
        <f>IF(N80&lt;&gt;0,N62/N80,0)</f>
        <v>2.9101491451436886E-3</v>
      </c>
    </row>
    <row r="63" spans="1:17" ht="18" customHeight="1" x14ac:dyDescent="0.35">
      <c r="A63" s="24" t="s">
        <v>131</v>
      </c>
      <c r="B63" s="17">
        <v>50</v>
      </c>
      <c r="C63" s="17">
        <v>50</v>
      </c>
      <c r="D63" s="17">
        <v>50</v>
      </c>
      <c r="E63" s="17">
        <v>50</v>
      </c>
      <c r="F63" s="17">
        <v>50</v>
      </c>
      <c r="G63" s="17">
        <v>50</v>
      </c>
      <c r="H63" s="17">
        <v>50</v>
      </c>
      <c r="I63" s="17">
        <v>50</v>
      </c>
      <c r="J63" s="17">
        <v>50</v>
      </c>
      <c r="K63" s="17">
        <v>50</v>
      </c>
      <c r="L63" s="17">
        <v>50</v>
      </c>
      <c r="M63" s="17">
        <v>50</v>
      </c>
      <c r="N63" s="25">
        <f t="shared" si="8"/>
        <v>600</v>
      </c>
      <c r="O63" s="26">
        <f>IF(N80&lt;&gt;0,N63/N80,0)</f>
        <v>1.8188432157148053E-3</v>
      </c>
    </row>
    <row r="64" spans="1:17" ht="19.5" customHeight="1" x14ac:dyDescent="0.35">
      <c r="A64" s="30" t="s">
        <v>132</v>
      </c>
      <c r="B64" s="31">
        <f t="shared" ref="B64:N64" si="9">SUM(B55:B63)</f>
        <v>750</v>
      </c>
      <c r="C64" s="31">
        <f t="shared" si="9"/>
        <v>750</v>
      </c>
      <c r="D64" s="31">
        <f t="shared" si="9"/>
        <v>750</v>
      </c>
      <c r="E64" s="31">
        <f t="shared" si="9"/>
        <v>750</v>
      </c>
      <c r="F64" s="31">
        <f t="shared" si="9"/>
        <v>750</v>
      </c>
      <c r="G64" s="31">
        <f t="shared" si="9"/>
        <v>750</v>
      </c>
      <c r="H64" s="31">
        <f t="shared" si="9"/>
        <v>750</v>
      </c>
      <c r="I64" s="31">
        <f t="shared" si="9"/>
        <v>750</v>
      </c>
      <c r="J64" s="31">
        <f t="shared" si="9"/>
        <v>750</v>
      </c>
      <c r="K64" s="31">
        <f t="shared" si="9"/>
        <v>750</v>
      </c>
      <c r="L64" s="31">
        <f t="shared" si="9"/>
        <v>750</v>
      </c>
      <c r="M64" s="31">
        <f t="shared" si="9"/>
        <v>750</v>
      </c>
      <c r="N64" s="31">
        <f t="shared" si="9"/>
        <v>9000</v>
      </c>
      <c r="O64" s="91">
        <f>IF(N80&lt;&gt;0,N64/N80,0)</f>
        <v>2.728264823572208E-2</v>
      </c>
    </row>
    <row r="65" spans="1:17" ht="6" customHeight="1" x14ac:dyDescent="0.35"/>
    <row r="66" spans="1:17" ht="19.5" customHeight="1" x14ac:dyDescent="0.35">
      <c r="A66" s="61" t="s">
        <v>133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</row>
    <row r="67" spans="1:17" ht="18" customHeight="1" x14ac:dyDescent="0.35">
      <c r="A67" s="24" t="s">
        <v>134</v>
      </c>
      <c r="B67" s="17">
        <v>200</v>
      </c>
      <c r="C67" s="17">
        <v>200</v>
      </c>
      <c r="D67" s="17">
        <v>200</v>
      </c>
      <c r="E67" s="17">
        <v>200</v>
      </c>
      <c r="F67" s="17">
        <v>200</v>
      </c>
      <c r="G67" s="17">
        <v>200</v>
      </c>
      <c r="H67" s="17">
        <v>200</v>
      </c>
      <c r="I67" s="17">
        <v>200</v>
      </c>
      <c r="J67" s="17">
        <v>200</v>
      </c>
      <c r="K67" s="17">
        <v>200</v>
      </c>
      <c r="L67" s="17">
        <v>200</v>
      </c>
      <c r="M67" s="17">
        <v>200</v>
      </c>
      <c r="N67" s="25">
        <f>SUM(B67:M67)</f>
        <v>2400</v>
      </c>
      <c r="O67" s="26">
        <f>IF(N80&lt;&gt;0,N67/N80,0)</f>
        <v>7.2753728628592211E-3</v>
      </c>
    </row>
    <row r="68" spans="1:17" ht="18" customHeight="1" x14ac:dyDescent="0.35">
      <c r="A68" s="27" t="s">
        <v>135</v>
      </c>
      <c r="B68" s="17">
        <v>100</v>
      </c>
      <c r="C68" s="17">
        <v>100</v>
      </c>
      <c r="D68" s="17">
        <v>100</v>
      </c>
      <c r="E68" s="17">
        <v>100</v>
      </c>
      <c r="F68" s="17">
        <v>100</v>
      </c>
      <c r="G68" s="17">
        <v>100</v>
      </c>
      <c r="H68" s="17">
        <v>100</v>
      </c>
      <c r="I68" s="17">
        <v>100</v>
      </c>
      <c r="J68" s="17">
        <v>100</v>
      </c>
      <c r="K68" s="17">
        <v>100</v>
      </c>
      <c r="L68" s="17">
        <v>100</v>
      </c>
      <c r="M68" s="17">
        <v>100</v>
      </c>
      <c r="N68" s="28">
        <f>SUM(B68:M68)</f>
        <v>1200</v>
      </c>
      <c r="O68" s="29">
        <f>IF(N80&lt;&gt;0,N68/N80,0)</f>
        <v>3.6376864314296106E-3</v>
      </c>
    </row>
    <row r="69" spans="1:17" ht="18" customHeight="1" x14ac:dyDescent="0.35">
      <c r="A69" s="24" t="s">
        <v>136</v>
      </c>
      <c r="B69" s="17">
        <v>80</v>
      </c>
      <c r="C69" s="17">
        <v>80</v>
      </c>
      <c r="D69" s="17">
        <v>80</v>
      </c>
      <c r="E69" s="17">
        <v>80</v>
      </c>
      <c r="F69" s="17">
        <v>80</v>
      </c>
      <c r="G69" s="17">
        <v>80</v>
      </c>
      <c r="H69" s="17">
        <v>80</v>
      </c>
      <c r="I69" s="17">
        <v>80</v>
      </c>
      <c r="J69" s="17">
        <v>80</v>
      </c>
      <c r="K69" s="17">
        <v>80</v>
      </c>
      <c r="L69" s="17">
        <v>80</v>
      </c>
      <c r="M69" s="17">
        <v>80</v>
      </c>
      <c r="N69" s="25">
        <f>SUM(B69:M69)</f>
        <v>960</v>
      </c>
      <c r="O69" s="26">
        <f>IF(N80&lt;&gt;0,N69/N80,0)</f>
        <v>2.9101491451436886E-3</v>
      </c>
    </row>
    <row r="70" spans="1:17" ht="18" customHeight="1" x14ac:dyDescent="0.35">
      <c r="A70" s="27" t="s">
        <v>137</v>
      </c>
      <c r="B70" s="17">
        <v>0</v>
      </c>
      <c r="C70" s="17">
        <v>0</v>
      </c>
      <c r="D70" s="17">
        <v>0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28">
        <f>SUM(B70:M70)</f>
        <v>0</v>
      </c>
      <c r="O70" s="29">
        <f>IF(N80&lt;&gt;0,N70/N80,0)</f>
        <v>0</v>
      </c>
    </row>
    <row r="71" spans="1:17" ht="19.5" customHeight="1" x14ac:dyDescent="0.35">
      <c r="A71" s="30" t="s">
        <v>138</v>
      </c>
      <c r="B71" s="31">
        <f t="shared" ref="B71:N71" si="10">SUM(B67:B70)</f>
        <v>380</v>
      </c>
      <c r="C71" s="31">
        <f t="shared" si="10"/>
        <v>380</v>
      </c>
      <c r="D71" s="31">
        <f t="shared" si="10"/>
        <v>380</v>
      </c>
      <c r="E71" s="31">
        <f t="shared" si="10"/>
        <v>380</v>
      </c>
      <c r="F71" s="31">
        <f t="shared" si="10"/>
        <v>380</v>
      </c>
      <c r="G71" s="31">
        <f t="shared" si="10"/>
        <v>380</v>
      </c>
      <c r="H71" s="31">
        <f t="shared" si="10"/>
        <v>380</v>
      </c>
      <c r="I71" s="31">
        <f t="shared" si="10"/>
        <v>380</v>
      </c>
      <c r="J71" s="31">
        <f t="shared" si="10"/>
        <v>380</v>
      </c>
      <c r="K71" s="31">
        <f t="shared" si="10"/>
        <v>380</v>
      </c>
      <c r="L71" s="31">
        <f t="shared" si="10"/>
        <v>380</v>
      </c>
      <c r="M71" s="31">
        <f t="shared" si="10"/>
        <v>380</v>
      </c>
      <c r="N71" s="31">
        <f t="shared" si="10"/>
        <v>4560</v>
      </c>
      <c r="O71" s="91">
        <f>IF(N80&lt;&gt;0,N71/N80,0)</f>
        <v>1.3823208439432522E-2</v>
      </c>
    </row>
    <row r="72" spans="1:17" ht="6" customHeight="1" x14ac:dyDescent="0.35"/>
    <row r="73" spans="1:17" ht="19.5" customHeight="1" x14ac:dyDescent="0.35">
      <c r="A73" s="61" t="s">
        <v>139</v>
      </c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</row>
    <row r="74" spans="1:17" ht="18" customHeight="1" x14ac:dyDescent="0.35">
      <c r="A74" s="24" t="s">
        <v>140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25">
        <f>SUM(B74:M74)</f>
        <v>0</v>
      </c>
      <c r="O74" s="26">
        <f>IF(N80&lt;&gt;0,N74/N80,0)</f>
        <v>0</v>
      </c>
    </row>
    <row r="75" spans="1:17" ht="18" customHeight="1" x14ac:dyDescent="0.35">
      <c r="A75" s="27" t="s">
        <v>141</v>
      </c>
      <c r="B75" s="17">
        <v>300</v>
      </c>
      <c r="C75" s="17">
        <v>300</v>
      </c>
      <c r="D75" s="17">
        <v>300</v>
      </c>
      <c r="E75" s="17">
        <v>300</v>
      </c>
      <c r="F75" s="17">
        <v>300</v>
      </c>
      <c r="G75" s="17">
        <v>300</v>
      </c>
      <c r="H75" s="17">
        <v>300</v>
      </c>
      <c r="I75" s="17">
        <v>300</v>
      </c>
      <c r="J75" s="17">
        <v>300</v>
      </c>
      <c r="K75" s="17">
        <v>300</v>
      </c>
      <c r="L75" s="17">
        <v>300</v>
      </c>
      <c r="M75" s="17">
        <v>300</v>
      </c>
      <c r="N75" s="28">
        <f>SUM(B75:M75)</f>
        <v>3600</v>
      </c>
      <c r="O75" s="29">
        <f>IF(N80&lt;&gt;0,N75/N80,0)</f>
        <v>1.0913059294288832E-2</v>
      </c>
    </row>
    <row r="76" spans="1:17" ht="18" customHeight="1" x14ac:dyDescent="0.35">
      <c r="A76" s="24" t="s">
        <v>142</v>
      </c>
      <c r="B76" s="17">
        <v>200</v>
      </c>
      <c r="C76" s="17">
        <v>200</v>
      </c>
      <c r="D76" s="17">
        <v>200</v>
      </c>
      <c r="E76" s="17">
        <v>200</v>
      </c>
      <c r="F76" s="17">
        <v>200</v>
      </c>
      <c r="G76" s="17">
        <v>200</v>
      </c>
      <c r="H76" s="17">
        <v>200</v>
      </c>
      <c r="I76" s="17">
        <v>200</v>
      </c>
      <c r="J76" s="17">
        <v>200</v>
      </c>
      <c r="K76" s="17">
        <v>200</v>
      </c>
      <c r="L76" s="17">
        <v>200</v>
      </c>
      <c r="M76" s="17">
        <v>200</v>
      </c>
      <c r="N76" s="25">
        <f>SUM(B76:M76)</f>
        <v>2400</v>
      </c>
      <c r="O76" s="26">
        <f>IF(N80&lt;&gt;0,N76/N80,0)</f>
        <v>7.2753728628592211E-3</v>
      </c>
    </row>
    <row r="77" spans="1:17" ht="18" customHeight="1" x14ac:dyDescent="0.35">
      <c r="A77" s="27" t="s">
        <v>143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28">
        <f>SUM(B77:M77)</f>
        <v>0</v>
      </c>
      <c r="O77" s="29">
        <f>IF(N80&lt;&gt;0,N77/N80,0)</f>
        <v>0</v>
      </c>
    </row>
    <row r="78" spans="1:17" ht="19.5" customHeight="1" x14ac:dyDescent="0.35">
      <c r="A78" s="30" t="s">
        <v>144</v>
      </c>
      <c r="B78" s="31">
        <f t="shared" ref="B78:N78" si="11">SUM(B74:B77)</f>
        <v>500</v>
      </c>
      <c r="C78" s="31">
        <f t="shared" si="11"/>
        <v>500</v>
      </c>
      <c r="D78" s="31">
        <f t="shared" si="11"/>
        <v>500</v>
      </c>
      <c r="E78" s="31">
        <f t="shared" si="11"/>
        <v>500</v>
      </c>
      <c r="F78" s="31">
        <f t="shared" si="11"/>
        <v>500</v>
      </c>
      <c r="G78" s="31">
        <f t="shared" si="11"/>
        <v>500</v>
      </c>
      <c r="H78" s="31">
        <f t="shared" si="11"/>
        <v>500</v>
      </c>
      <c r="I78" s="31">
        <f t="shared" si="11"/>
        <v>500</v>
      </c>
      <c r="J78" s="31">
        <f t="shared" si="11"/>
        <v>500</v>
      </c>
      <c r="K78" s="31">
        <f t="shared" si="11"/>
        <v>500</v>
      </c>
      <c r="L78" s="31">
        <f t="shared" si="11"/>
        <v>500</v>
      </c>
      <c r="M78" s="31">
        <f t="shared" si="11"/>
        <v>500</v>
      </c>
      <c r="N78" s="31">
        <f t="shared" si="11"/>
        <v>6000</v>
      </c>
      <c r="O78" s="91">
        <f>IF(N80&lt;&gt;0,N78/N80,0)</f>
        <v>1.8188432157148052E-2</v>
      </c>
    </row>
    <row r="79" spans="1:17" ht="6" customHeight="1" x14ac:dyDescent="0.35"/>
    <row r="80" spans="1:17" ht="25.5" customHeight="1" x14ac:dyDescent="0.35">
      <c r="A80" s="36" t="s">
        <v>75</v>
      </c>
      <c r="B80" s="37">
        <f t="shared" ref="B80:N80" si="12">B17+B29+B43+B52+B64+B71+B78</f>
        <v>27490</v>
      </c>
      <c r="C80" s="37">
        <f t="shared" si="12"/>
        <v>27490</v>
      </c>
      <c r="D80" s="37">
        <f t="shared" si="12"/>
        <v>27490</v>
      </c>
      <c r="E80" s="37">
        <f t="shared" si="12"/>
        <v>27490</v>
      </c>
      <c r="F80" s="37">
        <f t="shared" si="12"/>
        <v>27490</v>
      </c>
      <c r="G80" s="37">
        <f t="shared" si="12"/>
        <v>27490</v>
      </c>
      <c r="H80" s="37">
        <f t="shared" si="12"/>
        <v>27490</v>
      </c>
      <c r="I80" s="37">
        <f t="shared" si="12"/>
        <v>27490</v>
      </c>
      <c r="J80" s="37">
        <f t="shared" si="12"/>
        <v>27490</v>
      </c>
      <c r="K80" s="37">
        <f t="shared" si="12"/>
        <v>27490</v>
      </c>
      <c r="L80" s="37">
        <f t="shared" si="12"/>
        <v>27490</v>
      </c>
      <c r="M80" s="37">
        <f t="shared" si="12"/>
        <v>27490</v>
      </c>
      <c r="N80" s="37">
        <f t="shared" si="12"/>
        <v>329880</v>
      </c>
      <c r="O80" s="38"/>
    </row>
  </sheetData>
  <mergeCells count="9">
    <mergeCell ref="A45:Q45"/>
    <mergeCell ref="A54:Q54"/>
    <mergeCell ref="A66:Q66"/>
    <mergeCell ref="A73:Q73"/>
    <mergeCell ref="A2:Q2"/>
    <mergeCell ref="A3:Q3"/>
    <mergeCell ref="A5:Q5"/>
    <mergeCell ref="A19:Q19"/>
    <mergeCell ref="A31:Q31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7"/>
  <sheetViews>
    <sheetView showGridLines="0" zoomScaleNormal="100" workbookViewId="0">
      <pane ySplit="7" topLeftCell="A10" activePane="bottomLeft" state="frozen"/>
      <selection pane="bottomLeft" activeCell="C5" sqref="C5"/>
    </sheetView>
  </sheetViews>
  <sheetFormatPr defaultColWidth="8.6328125" defaultRowHeight="14.5" x14ac:dyDescent="0.35"/>
  <cols>
    <col min="1" max="1" width="32" customWidth="1"/>
    <col min="2" max="2" width="16" customWidth="1"/>
    <col min="3" max="5" width="14" customWidth="1"/>
    <col min="6" max="6" width="12" customWidth="1"/>
    <col min="7" max="7" width="14" customWidth="1"/>
  </cols>
  <sheetData>
    <row r="1" spans="1:10" ht="7.5" customHeight="1" x14ac:dyDescent="0.35"/>
    <row r="2" spans="1:10" ht="45" customHeight="1" x14ac:dyDescent="0.35">
      <c r="A2" s="64" t="s">
        <v>145</v>
      </c>
      <c r="B2" s="64"/>
      <c r="C2" s="64"/>
      <c r="D2" s="64"/>
      <c r="E2" s="64"/>
      <c r="F2" s="64"/>
      <c r="G2" s="64"/>
      <c r="H2" s="64"/>
      <c r="I2" s="64"/>
      <c r="J2" s="64"/>
    </row>
    <row r="3" spans="1:10" ht="19.5" customHeight="1" x14ac:dyDescent="0.35">
      <c r="A3" s="65" t="s">
        <v>146</v>
      </c>
      <c r="B3" s="65"/>
      <c r="C3" s="65"/>
      <c r="D3" s="65"/>
      <c r="E3" s="65"/>
      <c r="F3" s="65"/>
      <c r="G3" s="65"/>
      <c r="H3" s="65"/>
      <c r="I3" s="65"/>
      <c r="J3" s="65"/>
    </row>
    <row r="5" spans="1:10" ht="19.5" customHeight="1" x14ac:dyDescent="0.35">
      <c r="A5" s="39" t="s">
        <v>147</v>
      </c>
      <c r="B5" s="40" t="s">
        <v>148</v>
      </c>
    </row>
    <row r="7" spans="1:10" ht="21.75" customHeight="1" x14ac:dyDescent="0.35">
      <c r="A7" s="41" t="s">
        <v>149</v>
      </c>
      <c r="B7" s="41" t="s">
        <v>150</v>
      </c>
      <c r="C7" s="41" t="s">
        <v>151</v>
      </c>
      <c r="D7" s="41" t="s">
        <v>152</v>
      </c>
      <c r="E7" s="41" t="s">
        <v>153</v>
      </c>
      <c r="F7" s="41" t="s">
        <v>154</v>
      </c>
      <c r="G7" s="41" t="s">
        <v>155</v>
      </c>
    </row>
    <row r="8" spans="1:10" ht="19.5" customHeight="1" x14ac:dyDescent="0.35">
      <c r="A8" s="66" t="s">
        <v>156</v>
      </c>
      <c r="B8" s="66"/>
      <c r="C8" s="66"/>
      <c r="D8" s="66"/>
      <c r="E8" s="66"/>
      <c r="F8" s="66"/>
      <c r="G8" s="66"/>
    </row>
    <row r="9" spans="1:10" ht="19.5" customHeight="1" x14ac:dyDescent="0.35">
      <c r="A9" s="27" t="s">
        <v>157</v>
      </c>
      <c r="B9" s="42">
        <f>'📊 Income'!N10</f>
        <v>150000</v>
      </c>
      <c r="C9" s="17">
        <v>0</v>
      </c>
      <c r="D9" s="17">
        <v>0</v>
      </c>
      <c r="E9" s="21">
        <f>D9-C9</f>
        <v>0</v>
      </c>
      <c r="F9" s="29">
        <f t="shared" ref="F9:F14" si="0">IF(C9&lt;&gt;0,(D9-C9)/ABS(C9),0)</f>
        <v>0</v>
      </c>
      <c r="G9" s="43" t="str">
        <f t="shared" ref="G9:G14" si="1">IF(E9&gt;0,"✅ Over Budget",IF(E9&lt;0,"✅ Under Budget","⚖ On Track"))</f>
        <v>⚖ On Track</v>
      </c>
    </row>
    <row r="10" spans="1:10" ht="19.5" customHeight="1" x14ac:dyDescent="0.35">
      <c r="A10" s="24" t="s">
        <v>158</v>
      </c>
      <c r="B10" s="44">
        <f>'📊 Income'!N18</f>
        <v>26400</v>
      </c>
      <c r="C10" s="17">
        <v>0</v>
      </c>
      <c r="D10" s="17">
        <v>0</v>
      </c>
      <c r="E10" s="18">
        <f t="shared" ref="E9:E14" si="2">D10-C10</f>
        <v>0</v>
      </c>
      <c r="F10" s="26">
        <f t="shared" si="0"/>
        <v>0</v>
      </c>
      <c r="G10" s="45" t="str">
        <f t="shared" si="1"/>
        <v>⚖ On Track</v>
      </c>
    </row>
    <row r="11" spans="1:10" ht="19.5" customHeight="1" x14ac:dyDescent="0.35">
      <c r="A11" s="27" t="s">
        <v>159</v>
      </c>
      <c r="B11" s="42">
        <f>'📊 Income'!N25</f>
        <v>8400</v>
      </c>
      <c r="C11" s="17">
        <v>0</v>
      </c>
      <c r="D11" s="17">
        <v>0</v>
      </c>
      <c r="E11" s="21">
        <f t="shared" si="2"/>
        <v>0</v>
      </c>
      <c r="F11" s="29">
        <f t="shared" si="0"/>
        <v>0</v>
      </c>
      <c r="G11" s="43" t="str">
        <f t="shared" si="1"/>
        <v>⚖ On Track</v>
      </c>
    </row>
    <row r="12" spans="1:10" ht="19.5" customHeight="1" x14ac:dyDescent="0.35">
      <c r="A12" s="24" t="s">
        <v>160</v>
      </c>
      <c r="B12" s="44">
        <f>'📊 Income'!N31</f>
        <v>10200</v>
      </c>
      <c r="C12" s="17">
        <v>0</v>
      </c>
      <c r="D12" s="17">
        <v>0</v>
      </c>
      <c r="E12" s="18">
        <f t="shared" si="2"/>
        <v>0</v>
      </c>
      <c r="F12" s="26">
        <f t="shared" si="0"/>
        <v>0</v>
      </c>
      <c r="G12" s="45" t="str">
        <f t="shared" si="1"/>
        <v>⚖ On Track</v>
      </c>
    </row>
    <row r="13" spans="1:10" ht="19.5" customHeight="1" x14ac:dyDescent="0.35">
      <c r="A13" s="27" t="s">
        <v>161</v>
      </c>
      <c r="B13" s="42">
        <f>'📊 Income'!N37</f>
        <v>2400</v>
      </c>
      <c r="C13" s="17">
        <v>0</v>
      </c>
      <c r="D13" s="17">
        <v>0</v>
      </c>
      <c r="E13" s="21">
        <f t="shared" si="2"/>
        <v>0</v>
      </c>
      <c r="F13" s="29">
        <f t="shared" si="0"/>
        <v>0</v>
      </c>
      <c r="G13" s="43" t="str">
        <f t="shared" si="1"/>
        <v>⚖ On Track</v>
      </c>
    </row>
    <row r="14" spans="1:10" ht="19.5" customHeight="1" x14ac:dyDescent="0.35">
      <c r="A14" s="24" t="s">
        <v>162</v>
      </c>
      <c r="B14" s="44">
        <f>'📊 Income'!N44</f>
        <v>4200</v>
      </c>
      <c r="C14" s="17">
        <v>0</v>
      </c>
      <c r="D14" s="17">
        <v>0</v>
      </c>
      <c r="E14" s="18">
        <f t="shared" si="2"/>
        <v>0</v>
      </c>
      <c r="F14" s="26">
        <f t="shared" si="0"/>
        <v>0</v>
      </c>
      <c r="G14" s="45" t="str">
        <f t="shared" si="1"/>
        <v>⚖ On Track</v>
      </c>
    </row>
    <row r="15" spans="1:10" ht="19.5" customHeight="1" x14ac:dyDescent="0.35">
      <c r="A15" s="80" t="s">
        <v>163</v>
      </c>
      <c r="B15" s="81">
        <f>SUM(B9:B14)</f>
        <v>201600</v>
      </c>
      <c r="C15" s="81">
        <f>SUM(C9:C14)</f>
        <v>0</v>
      </c>
      <c r="D15" s="81">
        <f>SUM(D9:D14)</f>
        <v>0</v>
      </c>
      <c r="E15" s="80"/>
      <c r="F15" s="80"/>
      <c r="G15" s="80"/>
    </row>
    <row r="16" spans="1:10" ht="19.5" customHeight="1" x14ac:dyDescent="0.35">
      <c r="A16" s="24"/>
    </row>
    <row r="17" spans="1:7" ht="19.5" customHeight="1" x14ac:dyDescent="0.35">
      <c r="A17" s="67" t="s">
        <v>164</v>
      </c>
      <c r="B17" s="67"/>
      <c r="C17" s="67"/>
      <c r="D17" s="67"/>
      <c r="E17" s="67"/>
      <c r="F17" s="67"/>
      <c r="G17" s="67"/>
    </row>
    <row r="18" spans="1:7" ht="19.5" customHeight="1" x14ac:dyDescent="0.35">
      <c r="A18" s="24" t="s">
        <v>165</v>
      </c>
      <c r="B18" s="44">
        <f>'💰 Expenses'!N17</f>
        <v>206400</v>
      </c>
      <c r="C18" s="17">
        <v>0</v>
      </c>
      <c r="D18" s="17">
        <v>0</v>
      </c>
      <c r="E18" s="18">
        <f t="shared" ref="E18:E24" si="3">D18-C18</f>
        <v>0</v>
      </c>
      <c r="F18" s="26">
        <f t="shared" ref="F18:F24" si="4">IF(C18&lt;&gt;0,(D18-C18)/ABS(C18),0)</f>
        <v>0</v>
      </c>
      <c r="G18" s="45" t="str">
        <f t="shared" ref="G18:G24" si="5">IF(E18&gt;0,"✅ Over Budget",IF(E18&lt;0,"✅ Under Budget","⚖ On Track"))</f>
        <v>⚖ On Track</v>
      </c>
    </row>
    <row r="19" spans="1:7" ht="19.5" customHeight="1" x14ac:dyDescent="0.35">
      <c r="A19" s="27" t="s">
        <v>166</v>
      </c>
      <c r="B19" s="42">
        <f>'💰 Expenses'!N29</f>
        <v>61800</v>
      </c>
      <c r="C19" s="17">
        <v>0</v>
      </c>
      <c r="D19" s="17">
        <v>0</v>
      </c>
      <c r="E19" s="21">
        <f t="shared" si="3"/>
        <v>0</v>
      </c>
      <c r="F19" s="29">
        <f t="shared" si="4"/>
        <v>0</v>
      </c>
      <c r="G19" s="43" t="str">
        <f t="shared" si="5"/>
        <v>⚖ On Track</v>
      </c>
    </row>
    <row r="20" spans="1:7" ht="19.5" customHeight="1" x14ac:dyDescent="0.35">
      <c r="A20" s="24" t="s">
        <v>167</v>
      </c>
      <c r="B20" s="44">
        <f>'💰 Expenses'!N43</f>
        <v>18120</v>
      </c>
      <c r="C20" s="17">
        <v>0</v>
      </c>
      <c r="D20" s="17">
        <v>0</v>
      </c>
      <c r="E20" s="18">
        <f t="shared" si="3"/>
        <v>0</v>
      </c>
      <c r="F20" s="26">
        <f t="shared" si="4"/>
        <v>0</v>
      </c>
      <c r="G20" s="45" t="str">
        <f t="shared" si="5"/>
        <v>⚖ On Track</v>
      </c>
    </row>
    <row r="21" spans="1:7" ht="19.5" customHeight="1" x14ac:dyDescent="0.35">
      <c r="A21" s="27" t="s">
        <v>168</v>
      </c>
      <c r="B21" s="42">
        <f>'💰 Expenses'!N52</f>
        <v>24000</v>
      </c>
      <c r="C21" s="17">
        <v>0</v>
      </c>
      <c r="D21" s="17">
        <v>0</v>
      </c>
      <c r="E21" s="21">
        <f t="shared" si="3"/>
        <v>0</v>
      </c>
      <c r="F21" s="29">
        <f t="shared" si="4"/>
        <v>0</v>
      </c>
      <c r="G21" s="43" t="str">
        <f t="shared" si="5"/>
        <v>⚖ On Track</v>
      </c>
    </row>
    <row r="22" spans="1:7" ht="19.5" customHeight="1" x14ac:dyDescent="0.35">
      <c r="A22" s="24" t="s">
        <v>169</v>
      </c>
      <c r="B22" s="44">
        <f>'💰 Expenses'!N64</f>
        <v>9000</v>
      </c>
      <c r="C22" s="17">
        <v>0</v>
      </c>
      <c r="D22" s="17">
        <v>0</v>
      </c>
      <c r="E22" s="18">
        <f t="shared" si="3"/>
        <v>0</v>
      </c>
      <c r="F22" s="26">
        <f t="shared" si="4"/>
        <v>0</v>
      </c>
      <c r="G22" s="45" t="str">
        <f t="shared" si="5"/>
        <v>⚖ On Track</v>
      </c>
    </row>
    <row r="23" spans="1:7" ht="19.5" customHeight="1" x14ac:dyDescent="0.35">
      <c r="A23" s="27" t="s">
        <v>170</v>
      </c>
      <c r="B23" s="42">
        <f>'💰 Expenses'!N71</f>
        <v>4560</v>
      </c>
      <c r="C23" s="17">
        <v>0</v>
      </c>
      <c r="D23" s="17">
        <v>0</v>
      </c>
      <c r="E23" s="21">
        <f t="shared" si="3"/>
        <v>0</v>
      </c>
      <c r="F23" s="29">
        <f t="shared" si="4"/>
        <v>0</v>
      </c>
      <c r="G23" s="43" t="str">
        <f t="shared" si="5"/>
        <v>⚖ On Track</v>
      </c>
    </row>
    <row r="24" spans="1:7" ht="19.5" customHeight="1" x14ac:dyDescent="0.35">
      <c r="A24" s="24" t="s">
        <v>171</v>
      </c>
      <c r="B24" s="44">
        <f>'💰 Expenses'!N78</f>
        <v>6000</v>
      </c>
      <c r="C24" s="17">
        <v>0</v>
      </c>
      <c r="D24" s="17">
        <v>0</v>
      </c>
      <c r="E24" s="18">
        <f t="shared" si="3"/>
        <v>0</v>
      </c>
      <c r="F24" s="26">
        <f t="shared" si="4"/>
        <v>0</v>
      </c>
      <c r="G24" s="45" t="str">
        <f t="shared" si="5"/>
        <v>⚖ On Track</v>
      </c>
    </row>
    <row r="25" spans="1:7" ht="19.5" customHeight="1" x14ac:dyDescent="0.35">
      <c r="A25" s="82" t="s">
        <v>172</v>
      </c>
      <c r="B25" s="83">
        <f>SUM(B18:B24)</f>
        <v>329880</v>
      </c>
      <c r="C25" s="83">
        <f>SUM(C18:C24)</f>
        <v>0</v>
      </c>
      <c r="D25" s="83">
        <f>SUM(D18:D24)</f>
        <v>0</v>
      </c>
      <c r="E25" s="82"/>
      <c r="F25" s="82"/>
      <c r="G25" s="82"/>
    </row>
    <row r="26" spans="1:7" ht="19.5" customHeight="1" x14ac:dyDescent="0.35">
      <c r="A26" s="24"/>
    </row>
    <row r="27" spans="1:7" ht="19.5" customHeight="1" x14ac:dyDescent="0.35">
      <c r="A27" s="84" t="s">
        <v>9</v>
      </c>
      <c r="B27" s="85">
        <f>B15-B25</f>
        <v>-128280</v>
      </c>
      <c r="C27" s="85">
        <f>C15-C25</f>
        <v>0</v>
      </c>
      <c r="D27" s="85">
        <f>D15-D25</f>
        <v>0</v>
      </c>
      <c r="E27" s="84"/>
      <c r="F27" s="84"/>
      <c r="G27" s="84"/>
    </row>
  </sheetData>
  <mergeCells count="4">
    <mergeCell ref="A2:J2"/>
    <mergeCell ref="A3:J3"/>
    <mergeCell ref="A8:G8"/>
    <mergeCell ref="A17:G17"/>
  </mergeCells>
  <dataValidations count="1">
    <dataValidation type="list" allowBlank="1" showInputMessage="1" showErrorMessage="1" sqref="B5" xr:uid="{C9A97E17-9CD5-413C-B2DA-5A1B6D058882}">
      <formula1>"January, February, March, April, May, June, July, August, September, October, November, December"</formula1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9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7" sqref="G7"/>
    </sheetView>
  </sheetViews>
  <sheetFormatPr defaultColWidth="8.6328125" defaultRowHeight="14.5" x14ac:dyDescent="0.35"/>
  <cols>
    <col min="1" max="1" width="32" customWidth="1"/>
    <col min="2" max="5" width="11" customWidth="1"/>
    <col min="6" max="6" width="13" customWidth="1"/>
    <col min="7" max="10" width="11" customWidth="1"/>
    <col min="11" max="11" width="13" customWidth="1"/>
    <col min="12" max="12" width="12" customWidth="1"/>
  </cols>
  <sheetData>
    <row r="1" spans="1:12" ht="7.5" customHeight="1" x14ac:dyDescent="0.35"/>
    <row r="2" spans="1:12" ht="45" customHeight="1" x14ac:dyDescent="0.35">
      <c r="A2" s="68" t="s">
        <v>173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ht="19.5" customHeight="1" x14ac:dyDescent="0.35">
      <c r="A3" s="69" t="s">
        <v>174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5" spans="1:12" ht="24" customHeight="1" x14ac:dyDescent="0.35">
      <c r="A5" s="70" t="s">
        <v>175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</row>
    <row r="6" spans="1:12" ht="19.5" customHeight="1" x14ac:dyDescent="0.35">
      <c r="A6" s="46" t="s">
        <v>176</v>
      </c>
      <c r="B6" s="46" t="s">
        <v>177</v>
      </c>
      <c r="C6" s="46" t="s">
        <v>178</v>
      </c>
      <c r="D6" s="46" t="s">
        <v>179</v>
      </c>
      <c r="E6" s="46" t="s">
        <v>180</v>
      </c>
      <c r="F6" s="46" t="s">
        <v>150</v>
      </c>
      <c r="G6" s="46" t="s">
        <v>181</v>
      </c>
      <c r="H6" s="46" t="s">
        <v>182</v>
      </c>
      <c r="I6" s="46" t="s">
        <v>183</v>
      </c>
      <c r="J6" s="46" t="s">
        <v>184</v>
      </c>
      <c r="K6" s="46" t="s">
        <v>185</v>
      </c>
      <c r="L6" s="46" t="s">
        <v>186</v>
      </c>
    </row>
    <row r="7" spans="1:12" ht="18" customHeight="1" x14ac:dyDescent="0.35">
      <c r="A7" s="24" t="s">
        <v>187</v>
      </c>
      <c r="B7" s="17">
        <v>200</v>
      </c>
      <c r="C7" s="17">
        <v>200</v>
      </c>
      <c r="D7" s="17">
        <v>200</v>
      </c>
      <c r="E7" s="17">
        <v>200</v>
      </c>
      <c r="F7" s="25">
        <f t="shared" ref="F7:F12" si="0">SUM(B7:E7)</f>
        <v>800</v>
      </c>
      <c r="G7" s="17">
        <v>0</v>
      </c>
      <c r="H7" s="17">
        <v>0</v>
      </c>
      <c r="I7" s="17">
        <v>0</v>
      </c>
      <c r="J7" s="17">
        <v>0</v>
      </c>
      <c r="K7" s="25">
        <f t="shared" ref="K7:K12" si="1">SUM(G7:J7)</f>
        <v>0</v>
      </c>
      <c r="L7" s="18">
        <f t="shared" ref="L7:L12" si="2">K7-F7</f>
        <v>-800</v>
      </c>
    </row>
    <row r="8" spans="1:12" ht="18" customHeight="1" x14ac:dyDescent="0.35">
      <c r="A8" s="27" t="s">
        <v>188</v>
      </c>
      <c r="B8" s="17">
        <v>100</v>
      </c>
      <c r="C8" s="17">
        <v>100</v>
      </c>
      <c r="D8" s="17">
        <v>100</v>
      </c>
      <c r="E8" s="17">
        <v>100</v>
      </c>
      <c r="F8" s="28">
        <f>SUM(B8:E8)</f>
        <v>400</v>
      </c>
      <c r="G8" s="17">
        <v>0</v>
      </c>
      <c r="H8" s="17">
        <v>0</v>
      </c>
      <c r="I8" s="17">
        <v>0</v>
      </c>
      <c r="J8" s="17">
        <v>0</v>
      </c>
      <c r="K8" s="28">
        <f t="shared" si="1"/>
        <v>0</v>
      </c>
      <c r="L8" s="21">
        <f t="shared" si="2"/>
        <v>-400</v>
      </c>
    </row>
    <row r="9" spans="1:12" ht="18" customHeight="1" x14ac:dyDescent="0.35">
      <c r="A9" s="24" t="s">
        <v>189</v>
      </c>
      <c r="B9" s="17">
        <v>150</v>
      </c>
      <c r="C9" s="17">
        <v>150</v>
      </c>
      <c r="D9" s="17">
        <v>150</v>
      </c>
      <c r="E9" s="17">
        <v>150</v>
      </c>
      <c r="F9" s="25">
        <f t="shared" si="0"/>
        <v>600</v>
      </c>
      <c r="G9" s="17">
        <v>0</v>
      </c>
      <c r="H9" s="17">
        <v>0</v>
      </c>
      <c r="I9" s="17">
        <v>0</v>
      </c>
      <c r="J9" s="17">
        <v>0</v>
      </c>
      <c r="K9" s="25">
        <f t="shared" si="1"/>
        <v>0</v>
      </c>
      <c r="L9" s="18">
        <f t="shared" si="2"/>
        <v>-600</v>
      </c>
    </row>
    <row r="10" spans="1:12" ht="18" customHeight="1" x14ac:dyDescent="0.35">
      <c r="A10" s="27" t="s">
        <v>190</v>
      </c>
      <c r="B10" s="17">
        <v>50</v>
      </c>
      <c r="C10" s="17">
        <v>50</v>
      </c>
      <c r="D10" s="17">
        <v>50</v>
      </c>
      <c r="E10" s="17">
        <v>50</v>
      </c>
      <c r="F10" s="28">
        <f t="shared" si="0"/>
        <v>200</v>
      </c>
      <c r="G10" s="17">
        <v>0</v>
      </c>
      <c r="H10" s="17">
        <v>0</v>
      </c>
      <c r="I10" s="17">
        <v>0</v>
      </c>
      <c r="J10" s="17">
        <v>0</v>
      </c>
      <c r="K10" s="28">
        <f t="shared" si="1"/>
        <v>0</v>
      </c>
      <c r="L10" s="21">
        <f t="shared" si="2"/>
        <v>-200</v>
      </c>
    </row>
    <row r="11" spans="1:12" ht="18" customHeight="1" x14ac:dyDescent="0.35">
      <c r="A11" s="24" t="s">
        <v>191</v>
      </c>
      <c r="B11" s="17">
        <v>80</v>
      </c>
      <c r="C11" s="17">
        <v>80</v>
      </c>
      <c r="D11" s="17">
        <v>80</v>
      </c>
      <c r="E11" s="17">
        <v>80</v>
      </c>
      <c r="F11" s="25">
        <f t="shared" si="0"/>
        <v>320</v>
      </c>
      <c r="G11" s="17">
        <v>0</v>
      </c>
      <c r="H11" s="17">
        <v>0</v>
      </c>
      <c r="I11" s="17">
        <v>0</v>
      </c>
      <c r="J11" s="17">
        <v>0</v>
      </c>
      <c r="K11" s="25">
        <f t="shared" si="1"/>
        <v>0</v>
      </c>
      <c r="L11" s="18">
        <f t="shared" si="2"/>
        <v>-320</v>
      </c>
    </row>
    <row r="12" spans="1:12" ht="18" customHeight="1" x14ac:dyDescent="0.35">
      <c r="A12" s="27" t="s">
        <v>192</v>
      </c>
      <c r="B12" s="17">
        <v>60</v>
      </c>
      <c r="C12" s="17">
        <v>60</v>
      </c>
      <c r="D12" s="17">
        <v>60</v>
      </c>
      <c r="E12" s="17">
        <v>60</v>
      </c>
      <c r="F12" s="28">
        <f t="shared" si="0"/>
        <v>240</v>
      </c>
      <c r="G12" s="17">
        <v>0</v>
      </c>
      <c r="H12" s="17">
        <v>0</v>
      </c>
      <c r="I12" s="17">
        <v>0</v>
      </c>
      <c r="J12" s="17">
        <v>0</v>
      </c>
      <c r="K12" s="28">
        <f t="shared" si="1"/>
        <v>0</v>
      </c>
      <c r="L12" s="21">
        <f t="shared" si="2"/>
        <v>-240</v>
      </c>
    </row>
    <row r="13" spans="1:12" ht="19.5" customHeight="1" x14ac:dyDescent="0.35">
      <c r="A13" s="47" t="s">
        <v>193</v>
      </c>
      <c r="B13" s="48">
        <f t="shared" ref="B13:L13" si="3">SUM(B7:B12)</f>
        <v>640</v>
      </c>
      <c r="C13" s="48">
        <f t="shared" si="3"/>
        <v>640</v>
      </c>
      <c r="D13" s="48">
        <f t="shared" si="3"/>
        <v>640</v>
      </c>
      <c r="E13" s="48">
        <f t="shared" si="3"/>
        <v>640</v>
      </c>
      <c r="F13" s="48">
        <f t="shared" si="3"/>
        <v>2560</v>
      </c>
      <c r="G13" s="48">
        <f t="shared" si="3"/>
        <v>0</v>
      </c>
      <c r="H13" s="48">
        <f t="shared" si="3"/>
        <v>0</v>
      </c>
      <c r="I13" s="48">
        <f t="shared" si="3"/>
        <v>0</v>
      </c>
      <c r="J13" s="48">
        <f t="shared" si="3"/>
        <v>0</v>
      </c>
      <c r="K13" s="48">
        <f t="shared" si="3"/>
        <v>0</v>
      </c>
      <c r="L13" s="48">
        <f t="shared" si="3"/>
        <v>-2560</v>
      </c>
    </row>
    <row r="15" spans="1:12" ht="24" customHeight="1" x14ac:dyDescent="0.35">
      <c r="A15" s="71" t="s">
        <v>194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</row>
    <row r="16" spans="1:12" ht="19.5" customHeight="1" x14ac:dyDescent="0.35">
      <c r="A16" s="46" t="s">
        <v>176</v>
      </c>
      <c r="B16" s="46" t="s">
        <v>177</v>
      </c>
      <c r="C16" s="46" t="s">
        <v>178</v>
      </c>
      <c r="D16" s="46" t="s">
        <v>179</v>
      </c>
      <c r="E16" s="46" t="s">
        <v>180</v>
      </c>
      <c r="F16" s="46" t="s">
        <v>150</v>
      </c>
      <c r="G16" s="46" t="s">
        <v>181</v>
      </c>
      <c r="H16" s="46" t="s">
        <v>182</v>
      </c>
      <c r="I16" s="46" t="s">
        <v>183</v>
      </c>
      <c r="J16" s="46" t="s">
        <v>184</v>
      </c>
      <c r="K16" s="46" t="s">
        <v>185</v>
      </c>
      <c r="L16" s="46" t="s">
        <v>186</v>
      </c>
    </row>
    <row r="17" spans="1:12" ht="18" customHeight="1" x14ac:dyDescent="0.35">
      <c r="A17" s="24" t="s">
        <v>195</v>
      </c>
      <c r="B17" s="17">
        <v>250</v>
      </c>
      <c r="C17" s="17">
        <v>250</v>
      </c>
      <c r="D17" s="17">
        <v>250</v>
      </c>
      <c r="E17" s="17">
        <v>250</v>
      </c>
      <c r="F17" s="25">
        <f t="shared" ref="F17:F22" si="4">SUM(B17:E17)</f>
        <v>1000</v>
      </c>
      <c r="G17" s="17">
        <v>0</v>
      </c>
      <c r="H17" s="17">
        <v>0</v>
      </c>
      <c r="I17" s="17">
        <v>0</v>
      </c>
      <c r="J17" s="17">
        <v>0</v>
      </c>
      <c r="K17" s="25">
        <f t="shared" ref="K17:K22" si="5">SUM(G17:J17)</f>
        <v>0</v>
      </c>
      <c r="L17" s="18">
        <f t="shared" ref="L17:L22" si="6">K17-F17</f>
        <v>-1000</v>
      </c>
    </row>
    <row r="18" spans="1:12" ht="18" customHeight="1" x14ac:dyDescent="0.35">
      <c r="A18" s="27" t="s">
        <v>196</v>
      </c>
      <c r="B18" s="17">
        <v>300</v>
      </c>
      <c r="C18" s="17">
        <v>300</v>
      </c>
      <c r="D18" s="17">
        <v>300</v>
      </c>
      <c r="E18" s="17">
        <v>300</v>
      </c>
      <c r="F18" s="28">
        <f t="shared" si="4"/>
        <v>1200</v>
      </c>
      <c r="G18" s="17">
        <v>0</v>
      </c>
      <c r="H18" s="17">
        <v>0</v>
      </c>
      <c r="I18" s="17">
        <v>0</v>
      </c>
      <c r="J18" s="17">
        <v>0</v>
      </c>
      <c r="K18" s="28">
        <f t="shared" si="5"/>
        <v>0</v>
      </c>
      <c r="L18" s="21">
        <f t="shared" si="6"/>
        <v>-1200</v>
      </c>
    </row>
    <row r="19" spans="1:12" ht="18" customHeight="1" x14ac:dyDescent="0.35">
      <c r="A19" s="24" t="s">
        <v>197</v>
      </c>
      <c r="B19" s="17">
        <v>100</v>
      </c>
      <c r="C19" s="17">
        <v>100</v>
      </c>
      <c r="D19" s="17">
        <v>100</v>
      </c>
      <c r="E19" s="17">
        <v>100</v>
      </c>
      <c r="F19" s="25">
        <f t="shared" si="4"/>
        <v>400</v>
      </c>
      <c r="G19" s="17">
        <v>0</v>
      </c>
      <c r="H19" s="17">
        <v>0</v>
      </c>
      <c r="I19" s="17">
        <v>0</v>
      </c>
      <c r="J19" s="17">
        <v>0</v>
      </c>
      <c r="K19" s="25">
        <f t="shared" si="5"/>
        <v>0</v>
      </c>
      <c r="L19" s="18">
        <f t="shared" si="6"/>
        <v>-400</v>
      </c>
    </row>
    <row r="20" spans="1:12" ht="18" customHeight="1" x14ac:dyDescent="0.35">
      <c r="A20" s="27" t="s">
        <v>198</v>
      </c>
      <c r="B20" s="17">
        <v>80</v>
      </c>
      <c r="C20" s="17">
        <v>80</v>
      </c>
      <c r="D20" s="17">
        <v>80</v>
      </c>
      <c r="E20" s="17">
        <v>80</v>
      </c>
      <c r="F20" s="28">
        <f t="shared" si="4"/>
        <v>320</v>
      </c>
      <c r="G20" s="17">
        <v>0</v>
      </c>
      <c r="H20" s="17">
        <v>0</v>
      </c>
      <c r="I20" s="17">
        <v>0</v>
      </c>
      <c r="J20" s="17">
        <v>0</v>
      </c>
      <c r="K20" s="28">
        <f t="shared" si="5"/>
        <v>0</v>
      </c>
      <c r="L20" s="21">
        <f t="shared" si="6"/>
        <v>-320</v>
      </c>
    </row>
    <row r="21" spans="1:12" ht="18" customHeight="1" x14ac:dyDescent="0.35">
      <c r="A21" s="24" t="s">
        <v>199</v>
      </c>
      <c r="B21" s="17">
        <v>100</v>
      </c>
      <c r="C21" s="17">
        <v>100</v>
      </c>
      <c r="D21" s="17">
        <v>100</v>
      </c>
      <c r="E21" s="17">
        <v>100</v>
      </c>
      <c r="F21" s="25">
        <f t="shared" si="4"/>
        <v>400</v>
      </c>
      <c r="G21" s="17">
        <v>0</v>
      </c>
      <c r="H21" s="17">
        <v>0</v>
      </c>
      <c r="I21" s="17">
        <v>0</v>
      </c>
      <c r="J21" s="17">
        <v>0</v>
      </c>
      <c r="K21" s="25">
        <f t="shared" si="5"/>
        <v>0</v>
      </c>
      <c r="L21" s="18">
        <f t="shared" si="6"/>
        <v>-400</v>
      </c>
    </row>
    <row r="22" spans="1:12" ht="18" customHeight="1" x14ac:dyDescent="0.35">
      <c r="A22" s="27" t="s">
        <v>190</v>
      </c>
      <c r="B22" s="17">
        <v>50</v>
      </c>
      <c r="C22" s="17">
        <v>50</v>
      </c>
      <c r="D22" s="17">
        <v>50</v>
      </c>
      <c r="E22" s="17">
        <v>50</v>
      </c>
      <c r="F22" s="28">
        <f t="shared" si="4"/>
        <v>200</v>
      </c>
      <c r="G22" s="17">
        <v>0</v>
      </c>
      <c r="H22" s="17">
        <v>0</v>
      </c>
      <c r="I22" s="17">
        <v>0</v>
      </c>
      <c r="J22" s="17">
        <v>0</v>
      </c>
      <c r="K22" s="28">
        <f t="shared" si="5"/>
        <v>0</v>
      </c>
      <c r="L22" s="21">
        <f t="shared" si="6"/>
        <v>-200</v>
      </c>
    </row>
    <row r="23" spans="1:12" ht="19.5" customHeight="1" x14ac:dyDescent="0.35">
      <c r="A23" s="49" t="s">
        <v>200</v>
      </c>
      <c r="B23" s="50">
        <f t="shared" ref="B23:L23" si="7">SUM(B17:B22)</f>
        <v>880</v>
      </c>
      <c r="C23" s="50">
        <f t="shared" si="7"/>
        <v>880</v>
      </c>
      <c r="D23" s="50">
        <f t="shared" si="7"/>
        <v>880</v>
      </c>
      <c r="E23" s="50">
        <f t="shared" si="7"/>
        <v>880</v>
      </c>
      <c r="F23" s="50">
        <f t="shared" si="7"/>
        <v>3520</v>
      </c>
      <c r="G23" s="50">
        <f t="shared" si="7"/>
        <v>0</v>
      </c>
      <c r="H23" s="50">
        <f t="shared" si="7"/>
        <v>0</v>
      </c>
      <c r="I23" s="50">
        <f t="shared" si="7"/>
        <v>0</v>
      </c>
      <c r="J23" s="50">
        <f t="shared" si="7"/>
        <v>0</v>
      </c>
      <c r="K23" s="50">
        <f t="shared" si="7"/>
        <v>0</v>
      </c>
      <c r="L23" s="50">
        <f t="shared" si="7"/>
        <v>-3520</v>
      </c>
    </row>
    <row r="25" spans="1:12" ht="24" customHeight="1" x14ac:dyDescent="0.35">
      <c r="A25" s="72" t="s">
        <v>201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</row>
    <row r="26" spans="1:12" ht="19.5" customHeight="1" x14ac:dyDescent="0.35">
      <c r="A26" s="46" t="s">
        <v>176</v>
      </c>
      <c r="B26" s="46" t="s">
        <v>177</v>
      </c>
      <c r="C26" s="46" t="s">
        <v>178</v>
      </c>
      <c r="D26" s="46" t="s">
        <v>179</v>
      </c>
      <c r="E26" s="46" t="s">
        <v>180</v>
      </c>
      <c r="F26" s="46" t="s">
        <v>150</v>
      </c>
      <c r="G26" s="46" t="s">
        <v>181</v>
      </c>
      <c r="H26" s="46" t="s">
        <v>182</v>
      </c>
      <c r="I26" s="46" t="s">
        <v>183</v>
      </c>
      <c r="J26" s="46" t="s">
        <v>184</v>
      </c>
      <c r="K26" s="46" t="s">
        <v>185</v>
      </c>
      <c r="L26" s="46" t="s">
        <v>186</v>
      </c>
    </row>
    <row r="27" spans="1:12" ht="18" customHeight="1" x14ac:dyDescent="0.35">
      <c r="A27" s="24" t="s">
        <v>202</v>
      </c>
      <c r="B27" s="17">
        <v>100</v>
      </c>
      <c r="C27" s="17">
        <v>100</v>
      </c>
      <c r="D27" s="17">
        <v>100</v>
      </c>
      <c r="E27" s="17">
        <v>100</v>
      </c>
      <c r="F27" s="25">
        <f t="shared" ref="F27:F32" si="8">SUM(B27:E27)</f>
        <v>400</v>
      </c>
      <c r="G27" s="17">
        <v>0</v>
      </c>
      <c r="H27" s="17">
        <v>0</v>
      </c>
      <c r="I27" s="17">
        <v>0</v>
      </c>
      <c r="J27" s="17">
        <v>0</v>
      </c>
      <c r="K27" s="25">
        <f t="shared" ref="K27:K32" si="9">SUM(G27:J27)</f>
        <v>0</v>
      </c>
      <c r="L27" s="18">
        <f t="shared" ref="L27:L32" si="10">K27-F27</f>
        <v>-400</v>
      </c>
    </row>
    <row r="28" spans="1:12" ht="18" customHeight="1" x14ac:dyDescent="0.35">
      <c r="A28" s="27" t="s">
        <v>203</v>
      </c>
      <c r="B28" s="17">
        <v>80</v>
      </c>
      <c r="C28" s="17">
        <v>80</v>
      </c>
      <c r="D28" s="17">
        <v>80</v>
      </c>
      <c r="E28" s="17">
        <v>80</v>
      </c>
      <c r="F28" s="28">
        <f t="shared" si="8"/>
        <v>320</v>
      </c>
      <c r="G28" s="17">
        <v>0</v>
      </c>
      <c r="H28" s="17">
        <v>0</v>
      </c>
      <c r="I28" s="17">
        <v>0</v>
      </c>
      <c r="J28" s="17">
        <v>0</v>
      </c>
      <c r="K28" s="28">
        <f t="shared" si="9"/>
        <v>0</v>
      </c>
      <c r="L28" s="21">
        <f t="shared" si="10"/>
        <v>-320</v>
      </c>
    </row>
    <row r="29" spans="1:12" ht="18" customHeight="1" x14ac:dyDescent="0.35">
      <c r="A29" s="24" t="s">
        <v>204</v>
      </c>
      <c r="B29" s="17">
        <v>200</v>
      </c>
      <c r="C29" s="17">
        <v>200</v>
      </c>
      <c r="D29" s="17">
        <v>200</v>
      </c>
      <c r="E29" s="17">
        <v>200</v>
      </c>
      <c r="F29" s="25">
        <f t="shared" si="8"/>
        <v>800</v>
      </c>
      <c r="G29" s="17">
        <v>0</v>
      </c>
      <c r="H29" s="17">
        <v>0</v>
      </c>
      <c r="I29" s="17">
        <v>0</v>
      </c>
      <c r="J29" s="17">
        <v>0</v>
      </c>
      <c r="K29" s="25">
        <f t="shared" si="9"/>
        <v>0</v>
      </c>
      <c r="L29" s="18">
        <f t="shared" si="10"/>
        <v>-800</v>
      </c>
    </row>
    <row r="30" spans="1:12" ht="18" customHeight="1" x14ac:dyDescent="0.35">
      <c r="A30" s="27" t="s">
        <v>205</v>
      </c>
      <c r="B30" s="17">
        <v>100</v>
      </c>
      <c r="C30" s="17">
        <v>100</v>
      </c>
      <c r="D30" s="17">
        <v>100</v>
      </c>
      <c r="E30" s="17">
        <v>100</v>
      </c>
      <c r="F30" s="28">
        <f t="shared" si="8"/>
        <v>400</v>
      </c>
      <c r="G30" s="17">
        <v>0</v>
      </c>
      <c r="H30" s="17">
        <v>0</v>
      </c>
      <c r="I30" s="17">
        <v>0</v>
      </c>
      <c r="J30" s="17">
        <v>0</v>
      </c>
      <c r="K30" s="28">
        <f t="shared" si="9"/>
        <v>0</v>
      </c>
      <c r="L30" s="21">
        <f t="shared" si="10"/>
        <v>-400</v>
      </c>
    </row>
    <row r="31" spans="1:12" ht="18" customHeight="1" x14ac:dyDescent="0.35">
      <c r="A31" s="24" t="s">
        <v>206</v>
      </c>
      <c r="B31" s="17">
        <v>150</v>
      </c>
      <c r="C31" s="17">
        <v>150</v>
      </c>
      <c r="D31" s="17">
        <v>150</v>
      </c>
      <c r="E31" s="17">
        <v>150</v>
      </c>
      <c r="F31" s="25">
        <f t="shared" si="8"/>
        <v>600</v>
      </c>
      <c r="G31" s="17">
        <v>0</v>
      </c>
      <c r="H31" s="17">
        <v>0</v>
      </c>
      <c r="I31" s="17">
        <v>0</v>
      </c>
      <c r="J31" s="17">
        <v>0</v>
      </c>
      <c r="K31" s="25">
        <f t="shared" si="9"/>
        <v>0</v>
      </c>
      <c r="L31" s="18">
        <f t="shared" si="10"/>
        <v>-600</v>
      </c>
    </row>
    <row r="32" spans="1:12" ht="18" customHeight="1" x14ac:dyDescent="0.35">
      <c r="A32" s="27" t="s">
        <v>207</v>
      </c>
      <c r="B32" s="17">
        <v>50</v>
      </c>
      <c r="C32" s="17">
        <v>50</v>
      </c>
      <c r="D32" s="17">
        <v>50</v>
      </c>
      <c r="E32" s="17">
        <v>50</v>
      </c>
      <c r="F32" s="28">
        <f t="shared" si="8"/>
        <v>200</v>
      </c>
      <c r="G32" s="17">
        <v>0</v>
      </c>
      <c r="H32" s="17">
        <v>0</v>
      </c>
      <c r="I32" s="17">
        <v>0</v>
      </c>
      <c r="J32" s="17">
        <v>0</v>
      </c>
      <c r="K32" s="28">
        <f t="shared" si="9"/>
        <v>0</v>
      </c>
      <c r="L32" s="21">
        <f t="shared" si="10"/>
        <v>-200</v>
      </c>
    </row>
    <row r="33" spans="1:12" ht="19.5" customHeight="1" x14ac:dyDescent="0.35">
      <c r="A33" s="30" t="s">
        <v>208</v>
      </c>
      <c r="B33" s="31">
        <f t="shared" ref="B33:L33" si="11">SUM(B27:B32)</f>
        <v>680</v>
      </c>
      <c r="C33" s="31">
        <f t="shared" si="11"/>
        <v>680</v>
      </c>
      <c r="D33" s="31">
        <f t="shared" si="11"/>
        <v>680</v>
      </c>
      <c r="E33" s="31">
        <f t="shared" si="11"/>
        <v>680</v>
      </c>
      <c r="F33" s="31">
        <f t="shared" si="11"/>
        <v>2720</v>
      </c>
      <c r="G33" s="31">
        <f t="shared" si="11"/>
        <v>0</v>
      </c>
      <c r="H33" s="31">
        <f t="shared" si="11"/>
        <v>0</v>
      </c>
      <c r="I33" s="31">
        <f t="shared" si="11"/>
        <v>0</v>
      </c>
      <c r="J33" s="31">
        <f t="shared" si="11"/>
        <v>0</v>
      </c>
      <c r="K33" s="31">
        <f t="shared" si="11"/>
        <v>0</v>
      </c>
      <c r="L33" s="31">
        <f t="shared" si="11"/>
        <v>-2720</v>
      </c>
    </row>
    <row r="35" spans="1:12" ht="24" customHeight="1" x14ac:dyDescent="0.35">
      <c r="A35" s="73" t="s">
        <v>209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</row>
    <row r="36" spans="1:12" ht="19.5" customHeight="1" x14ac:dyDescent="0.35">
      <c r="A36" s="46" t="s">
        <v>176</v>
      </c>
      <c r="B36" s="46" t="s">
        <v>177</v>
      </c>
      <c r="C36" s="46" t="s">
        <v>178</v>
      </c>
      <c r="D36" s="46" t="s">
        <v>179</v>
      </c>
      <c r="E36" s="46" t="s">
        <v>180</v>
      </c>
      <c r="F36" s="46" t="s">
        <v>150</v>
      </c>
      <c r="G36" s="46" t="s">
        <v>181</v>
      </c>
      <c r="H36" s="46" t="s">
        <v>182</v>
      </c>
      <c r="I36" s="46" t="s">
        <v>183</v>
      </c>
      <c r="J36" s="46" t="s">
        <v>184</v>
      </c>
      <c r="K36" s="46" t="s">
        <v>185</v>
      </c>
      <c r="L36" s="46" t="s">
        <v>186</v>
      </c>
    </row>
    <row r="37" spans="1:12" ht="18" customHeight="1" x14ac:dyDescent="0.35">
      <c r="A37" s="24" t="s">
        <v>210</v>
      </c>
      <c r="B37" s="17">
        <v>300</v>
      </c>
      <c r="C37" s="17">
        <v>300</v>
      </c>
      <c r="D37" s="17">
        <v>300</v>
      </c>
      <c r="E37" s="17">
        <v>300</v>
      </c>
      <c r="F37" s="25">
        <f t="shared" ref="F37:F42" si="12">SUM(B37:E37)</f>
        <v>1200</v>
      </c>
      <c r="G37" s="17">
        <v>0</v>
      </c>
      <c r="H37" s="17">
        <v>0</v>
      </c>
      <c r="I37" s="17">
        <v>0</v>
      </c>
      <c r="J37" s="17">
        <v>0</v>
      </c>
      <c r="K37" s="25">
        <f t="shared" ref="K37:K42" si="13">SUM(G37:J37)</f>
        <v>0</v>
      </c>
      <c r="L37" s="18">
        <f t="shared" ref="L37:L42" si="14">K37-F37</f>
        <v>-1200</v>
      </c>
    </row>
    <row r="38" spans="1:12" ht="18" customHeight="1" x14ac:dyDescent="0.35">
      <c r="A38" s="27" t="s">
        <v>211</v>
      </c>
      <c r="B38" s="17">
        <v>100</v>
      </c>
      <c r="C38" s="17">
        <v>100</v>
      </c>
      <c r="D38" s="17">
        <v>100</v>
      </c>
      <c r="E38" s="17">
        <v>100</v>
      </c>
      <c r="F38" s="28">
        <f t="shared" si="12"/>
        <v>400</v>
      </c>
      <c r="G38" s="17">
        <v>0</v>
      </c>
      <c r="H38" s="17">
        <v>0</v>
      </c>
      <c r="I38" s="17">
        <v>0</v>
      </c>
      <c r="J38" s="17">
        <v>0</v>
      </c>
      <c r="K38" s="28">
        <f t="shared" si="13"/>
        <v>0</v>
      </c>
      <c r="L38" s="21">
        <f t="shared" si="14"/>
        <v>-400</v>
      </c>
    </row>
    <row r="39" spans="1:12" ht="18" customHeight="1" x14ac:dyDescent="0.35">
      <c r="A39" s="24" t="s">
        <v>212</v>
      </c>
      <c r="B39" s="17">
        <v>200</v>
      </c>
      <c r="C39" s="17">
        <v>200</v>
      </c>
      <c r="D39" s="17">
        <v>200</v>
      </c>
      <c r="E39" s="17">
        <v>200</v>
      </c>
      <c r="F39" s="25">
        <f t="shared" si="12"/>
        <v>800</v>
      </c>
      <c r="G39" s="17">
        <v>0</v>
      </c>
      <c r="H39" s="17">
        <v>0</v>
      </c>
      <c r="I39" s="17">
        <v>0</v>
      </c>
      <c r="J39" s="17">
        <v>0</v>
      </c>
      <c r="K39" s="25">
        <f t="shared" si="13"/>
        <v>0</v>
      </c>
      <c r="L39" s="18">
        <f t="shared" si="14"/>
        <v>-800</v>
      </c>
    </row>
    <row r="40" spans="1:12" ht="18" customHeight="1" x14ac:dyDescent="0.35">
      <c r="A40" s="27" t="s">
        <v>213</v>
      </c>
      <c r="B40" s="17">
        <v>100</v>
      </c>
      <c r="C40" s="17">
        <v>100</v>
      </c>
      <c r="D40" s="17">
        <v>100</v>
      </c>
      <c r="E40" s="17">
        <v>100</v>
      </c>
      <c r="F40" s="28">
        <f t="shared" si="12"/>
        <v>400</v>
      </c>
      <c r="G40" s="17">
        <v>0</v>
      </c>
      <c r="H40" s="17">
        <v>0</v>
      </c>
      <c r="I40" s="17">
        <v>0</v>
      </c>
      <c r="J40" s="17">
        <v>0</v>
      </c>
      <c r="K40" s="28">
        <f t="shared" si="13"/>
        <v>0</v>
      </c>
      <c r="L40" s="21">
        <f t="shared" si="14"/>
        <v>-400</v>
      </c>
    </row>
    <row r="41" spans="1:12" ht="18" customHeight="1" x14ac:dyDescent="0.35">
      <c r="A41" s="24" t="s">
        <v>214</v>
      </c>
      <c r="B41" s="17">
        <v>500</v>
      </c>
      <c r="C41" s="17">
        <v>500</v>
      </c>
      <c r="D41" s="17">
        <v>500</v>
      </c>
      <c r="E41" s="17">
        <v>500</v>
      </c>
      <c r="F41" s="25">
        <f t="shared" si="12"/>
        <v>2000</v>
      </c>
      <c r="G41" s="17">
        <v>0</v>
      </c>
      <c r="H41" s="17">
        <v>0</v>
      </c>
      <c r="I41" s="17">
        <v>0</v>
      </c>
      <c r="J41" s="17">
        <v>0</v>
      </c>
      <c r="K41" s="25">
        <f t="shared" si="13"/>
        <v>0</v>
      </c>
      <c r="L41" s="18">
        <f t="shared" si="14"/>
        <v>-2000</v>
      </c>
    </row>
    <row r="42" spans="1:12" ht="18" customHeight="1" x14ac:dyDescent="0.35">
      <c r="A42" s="27" t="s">
        <v>215</v>
      </c>
      <c r="B42" s="17">
        <v>400</v>
      </c>
      <c r="C42" s="17">
        <v>400</v>
      </c>
      <c r="D42" s="17">
        <v>400</v>
      </c>
      <c r="E42" s="17">
        <v>400</v>
      </c>
      <c r="F42" s="28">
        <f t="shared" si="12"/>
        <v>1600</v>
      </c>
      <c r="G42" s="17">
        <v>0</v>
      </c>
      <c r="H42" s="17">
        <v>0</v>
      </c>
      <c r="I42" s="17">
        <v>0</v>
      </c>
      <c r="J42" s="17">
        <v>0</v>
      </c>
      <c r="K42" s="28">
        <f t="shared" si="13"/>
        <v>0</v>
      </c>
      <c r="L42" s="21">
        <f t="shared" si="14"/>
        <v>-1600</v>
      </c>
    </row>
    <row r="43" spans="1:12" ht="19.5" customHeight="1" x14ac:dyDescent="0.35">
      <c r="A43" s="51" t="s">
        <v>216</v>
      </c>
      <c r="B43" s="52">
        <f t="shared" ref="B43:L43" si="15">SUM(B37:B42)</f>
        <v>1600</v>
      </c>
      <c r="C43" s="52">
        <f t="shared" si="15"/>
        <v>1600</v>
      </c>
      <c r="D43" s="52">
        <f t="shared" si="15"/>
        <v>1600</v>
      </c>
      <c r="E43" s="52">
        <f t="shared" si="15"/>
        <v>1600</v>
      </c>
      <c r="F43" s="52">
        <f t="shared" si="15"/>
        <v>6400</v>
      </c>
      <c r="G43" s="52">
        <f t="shared" si="15"/>
        <v>0</v>
      </c>
      <c r="H43" s="52">
        <f t="shared" si="15"/>
        <v>0</v>
      </c>
      <c r="I43" s="52">
        <f t="shared" si="15"/>
        <v>0</v>
      </c>
      <c r="J43" s="52">
        <f t="shared" si="15"/>
        <v>0</v>
      </c>
      <c r="K43" s="52">
        <f t="shared" si="15"/>
        <v>0</v>
      </c>
      <c r="L43" s="52">
        <f t="shared" si="15"/>
        <v>-6400</v>
      </c>
    </row>
    <row r="45" spans="1:12" ht="24" customHeight="1" x14ac:dyDescent="0.35">
      <c r="A45" s="74" t="s">
        <v>217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</row>
    <row r="46" spans="1:12" ht="19.5" customHeight="1" x14ac:dyDescent="0.35">
      <c r="A46" s="46" t="s">
        <v>176</v>
      </c>
      <c r="B46" s="46" t="s">
        <v>177</v>
      </c>
      <c r="C46" s="46" t="s">
        <v>178</v>
      </c>
      <c r="D46" s="46" t="s">
        <v>179</v>
      </c>
      <c r="E46" s="46" t="s">
        <v>180</v>
      </c>
      <c r="F46" s="46" t="s">
        <v>150</v>
      </c>
      <c r="G46" s="46" t="s">
        <v>181</v>
      </c>
      <c r="H46" s="46" t="s">
        <v>182</v>
      </c>
      <c r="I46" s="46" t="s">
        <v>183</v>
      </c>
      <c r="J46" s="46" t="s">
        <v>184</v>
      </c>
      <c r="K46" s="46" t="s">
        <v>185</v>
      </c>
      <c r="L46" s="46" t="s">
        <v>186</v>
      </c>
    </row>
    <row r="47" spans="1:12" ht="18" customHeight="1" x14ac:dyDescent="0.35">
      <c r="A47" s="24" t="s">
        <v>218</v>
      </c>
      <c r="B47" s="17">
        <v>60</v>
      </c>
      <c r="C47" s="17">
        <v>60</v>
      </c>
      <c r="D47" s="17">
        <v>60</v>
      </c>
      <c r="E47" s="17">
        <v>60</v>
      </c>
      <c r="F47" s="25">
        <f>SUM(B47:E47)</f>
        <v>240</v>
      </c>
      <c r="G47" s="17">
        <v>0</v>
      </c>
      <c r="H47" s="17">
        <v>0</v>
      </c>
      <c r="I47" s="17">
        <v>0</v>
      </c>
      <c r="J47" s="17">
        <v>0</v>
      </c>
      <c r="K47" s="25">
        <f>SUM(G47:J47)</f>
        <v>0</v>
      </c>
      <c r="L47" s="18">
        <f>K47-F47</f>
        <v>-240</v>
      </c>
    </row>
    <row r="48" spans="1:12" ht="18" customHeight="1" x14ac:dyDescent="0.35">
      <c r="A48" s="27" t="s">
        <v>219</v>
      </c>
      <c r="B48" s="17">
        <v>200</v>
      </c>
      <c r="C48" s="17">
        <v>200</v>
      </c>
      <c r="D48" s="17">
        <v>200</v>
      </c>
      <c r="E48" s="17">
        <v>200</v>
      </c>
      <c r="F48" s="28">
        <f>SUM(B48:E48)</f>
        <v>800</v>
      </c>
      <c r="G48" s="17">
        <v>0</v>
      </c>
      <c r="H48" s="17">
        <v>0</v>
      </c>
      <c r="I48" s="17">
        <v>0</v>
      </c>
      <c r="J48" s="17">
        <v>0</v>
      </c>
      <c r="K48" s="28">
        <f>SUM(G48:J48)</f>
        <v>0</v>
      </c>
      <c r="L48" s="21">
        <f>K48-F48</f>
        <v>-800</v>
      </c>
    </row>
    <row r="49" spans="1:12" ht="18" customHeight="1" x14ac:dyDescent="0.35">
      <c r="A49" s="24" t="s">
        <v>220</v>
      </c>
      <c r="B49" s="17">
        <v>100</v>
      </c>
      <c r="C49" s="17">
        <v>100</v>
      </c>
      <c r="D49" s="17">
        <v>100</v>
      </c>
      <c r="E49" s="17">
        <v>100</v>
      </c>
      <c r="F49" s="25">
        <f>SUM(B49:E49)</f>
        <v>400</v>
      </c>
      <c r="G49" s="17">
        <v>0</v>
      </c>
      <c r="H49" s="17">
        <v>0</v>
      </c>
      <c r="I49" s="17">
        <v>0</v>
      </c>
      <c r="J49" s="17">
        <v>0</v>
      </c>
      <c r="K49" s="25">
        <f>SUM(G49:J49)</f>
        <v>0</v>
      </c>
      <c r="L49" s="18">
        <f>K49-F49</f>
        <v>-400</v>
      </c>
    </row>
    <row r="50" spans="1:12" ht="18" customHeight="1" x14ac:dyDescent="0.35">
      <c r="A50" s="27" t="s">
        <v>221</v>
      </c>
      <c r="B50" s="17">
        <v>80</v>
      </c>
      <c r="C50" s="17">
        <v>80</v>
      </c>
      <c r="D50" s="17">
        <v>80</v>
      </c>
      <c r="E50" s="17">
        <v>80</v>
      </c>
      <c r="F50" s="28">
        <f>SUM(B50:E50)</f>
        <v>320</v>
      </c>
      <c r="G50" s="17">
        <v>0</v>
      </c>
      <c r="H50" s="17">
        <v>0</v>
      </c>
      <c r="I50" s="17">
        <v>0</v>
      </c>
      <c r="J50" s="17">
        <v>0</v>
      </c>
      <c r="K50" s="28">
        <f>SUM(G50:J50)</f>
        <v>0</v>
      </c>
      <c r="L50" s="21">
        <f>K50-F50</f>
        <v>-320</v>
      </c>
    </row>
    <row r="51" spans="1:12" ht="19.5" customHeight="1" x14ac:dyDescent="0.35">
      <c r="A51" s="53" t="s">
        <v>222</v>
      </c>
      <c r="B51" s="54">
        <f t="shared" ref="B51:L51" si="16">SUM(B47:B50)</f>
        <v>440</v>
      </c>
      <c r="C51" s="54">
        <f t="shared" si="16"/>
        <v>440</v>
      </c>
      <c r="D51" s="54">
        <f t="shared" si="16"/>
        <v>440</v>
      </c>
      <c r="E51" s="54">
        <f t="shared" si="16"/>
        <v>440</v>
      </c>
      <c r="F51" s="54">
        <f t="shared" si="16"/>
        <v>1760</v>
      </c>
      <c r="G51" s="54">
        <f t="shared" si="16"/>
        <v>0</v>
      </c>
      <c r="H51" s="54">
        <f t="shared" si="16"/>
        <v>0</v>
      </c>
      <c r="I51" s="54">
        <f t="shared" si="16"/>
        <v>0</v>
      </c>
      <c r="J51" s="54">
        <f t="shared" si="16"/>
        <v>0</v>
      </c>
      <c r="K51" s="54">
        <f t="shared" si="16"/>
        <v>0</v>
      </c>
      <c r="L51" s="54">
        <f t="shared" si="16"/>
        <v>-1760</v>
      </c>
    </row>
    <row r="53" spans="1:12" ht="24" customHeight="1" x14ac:dyDescent="0.35">
      <c r="A53" s="75" t="s">
        <v>223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</row>
    <row r="54" spans="1:12" ht="19.5" customHeight="1" x14ac:dyDescent="0.35">
      <c r="A54" s="46" t="s">
        <v>176</v>
      </c>
      <c r="B54" s="46" t="s">
        <v>177</v>
      </c>
      <c r="C54" s="46" t="s">
        <v>178</v>
      </c>
      <c r="D54" s="46" t="s">
        <v>179</v>
      </c>
      <c r="E54" s="46" t="s">
        <v>180</v>
      </c>
      <c r="F54" s="46" t="s">
        <v>150</v>
      </c>
      <c r="G54" s="46" t="s">
        <v>181</v>
      </c>
      <c r="H54" s="46" t="s">
        <v>182</v>
      </c>
      <c r="I54" s="46" t="s">
        <v>183</v>
      </c>
      <c r="J54" s="46" t="s">
        <v>184</v>
      </c>
      <c r="K54" s="46" t="s">
        <v>185</v>
      </c>
      <c r="L54" s="46" t="s">
        <v>186</v>
      </c>
    </row>
    <row r="55" spans="1:12" ht="18" customHeight="1" x14ac:dyDescent="0.35">
      <c r="A55" s="24" t="s">
        <v>224</v>
      </c>
      <c r="B55" s="17">
        <v>60</v>
      </c>
      <c r="C55" s="17">
        <v>60</v>
      </c>
      <c r="D55" s="17">
        <v>60</v>
      </c>
      <c r="E55" s="17">
        <v>60</v>
      </c>
      <c r="F55" s="25">
        <f>SUM(B55:E55)</f>
        <v>240</v>
      </c>
      <c r="G55" s="17">
        <v>0</v>
      </c>
      <c r="H55" s="17">
        <v>0</v>
      </c>
      <c r="I55" s="17">
        <v>0</v>
      </c>
      <c r="J55" s="17">
        <v>0</v>
      </c>
      <c r="K55" s="25">
        <f>SUM(G55:J55)</f>
        <v>0</v>
      </c>
      <c r="L55" s="18">
        <f>K55-F55</f>
        <v>-240</v>
      </c>
    </row>
    <row r="56" spans="1:12" ht="18" customHeight="1" x14ac:dyDescent="0.35">
      <c r="A56" s="27" t="s">
        <v>225</v>
      </c>
      <c r="B56" s="17">
        <v>250</v>
      </c>
      <c r="C56" s="17">
        <v>250</v>
      </c>
      <c r="D56" s="17">
        <v>250</v>
      </c>
      <c r="E56" s="17">
        <v>250</v>
      </c>
      <c r="F56" s="28">
        <f>SUM(B56:E56)</f>
        <v>1000</v>
      </c>
      <c r="G56" s="17">
        <v>0</v>
      </c>
      <c r="H56" s="17">
        <v>0</v>
      </c>
      <c r="I56" s="17">
        <v>0</v>
      </c>
      <c r="J56" s="17">
        <v>0</v>
      </c>
      <c r="K56" s="28">
        <f>SUM(G56:J56)</f>
        <v>0</v>
      </c>
      <c r="L56" s="21">
        <f>K56-F56</f>
        <v>-1000</v>
      </c>
    </row>
    <row r="57" spans="1:12" ht="18" customHeight="1" x14ac:dyDescent="0.35">
      <c r="A57" s="24" t="s">
        <v>226</v>
      </c>
      <c r="B57" s="17">
        <v>100</v>
      </c>
      <c r="C57" s="17">
        <v>100</v>
      </c>
      <c r="D57" s="17">
        <v>100</v>
      </c>
      <c r="E57" s="17">
        <v>100</v>
      </c>
      <c r="F57" s="25">
        <f>SUM(B57:E57)</f>
        <v>400</v>
      </c>
      <c r="G57" s="17">
        <v>0</v>
      </c>
      <c r="H57" s="17">
        <v>0</v>
      </c>
      <c r="I57" s="17">
        <v>0</v>
      </c>
      <c r="J57" s="17">
        <v>0</v>
      </c>
      <c r="K57" s="25">
        <f>SUM(G57:J57)</f>
        <v>0</v>
      </c>
      <c r="L57" s="18">
        <f>K57-F57</f>
        <v>-400</v>
      </c>
    </row>
    <row r="58" spans="1:12" ht="18" customHeight="1" x14ac:dyDescent="0.35">
      <c r="A58" s="27" t="s">
        <v>227</v>
      </c>
      <c r="B58" s="17">
        <v>80</v>
      </c>
      <c r="C58" s="17">
        <v>80</v>
      </c>
      <c r="D58" s="17">
        <v>80</v>
      </c>
      <c r="E58" s="17">
        <v>80</v>
      </c>
      <c r="F58" s="28">
        <f>SUM(B58:E58)</f>
        <v>320</v>
      </c>
      <c r="G58" s="17">
        <v>0</v>
      </c>
      <c r="H58" s="17">
        <v>0</v>
      </c>
      <c r="I58" s="17">
        <v>0</v>
      </c>
      <c r="J58" s="17">
        <v>0</v>
      </c>
      <c r="K58" s="28">
        <f>SUM(G58:J58)</f>
        <v>0</v>
      </c>
      <c r="L58" s="21">
        <f>K58-F58</f>
        <v>-320</v>
      </c>
    </row>
    <row r="59" spans="1:12" ht="19.5" customHeight="1" x14ac:dyDescent="0.35">
      <c r="A59" s="55" t="s">
        <v>228</v>
      </c>
      <c r="B59" s="56">
        <f t="shared" ref="B59:L59" si="17">SUM(B55:B58)</f>
        <v>490</v>
      </c>
      <c r="C59" s="56">
        <f t="shared" si="17"/>
        <v>490</v>
      </c>
      <c r="D59" s="56">
        <f t="shared" si="17"/>
        <v>490</v>
      </c>
      <c r="E59" s="56">
        <f t="shared" si="17"/>
        <v>490</v>
      </c>
      <c r="F59" s="56">
        <f t="shared" si="17"/>
        <v>1960</v>
      </c>
      <c r="G59" s="56">
        <f t="shared" si="17"/>
        <v>0</v>
      </c>
      <c r="H59" s="56">
        <f t="shared" si="17"/>
        <v>0</v>
      </c>
      <c r="I59" s="56">
        <f t="shared" si="17"/>
        <v>0</v>
      </c>
      <c r="J59" s="56">
        <f t="shared" si="17"/>
        <v>0</v>
      </c>
      <c r="K59" s="56">
        <f t="shared" si="17"/>
        <v>0</v>
      </c>
      <c r="L59" s="56">
        <f t="shared" si="17"/>
        <v>-1960</v>
      </c>
    </row>
  </sheetData>
  <mergeCells count="8">
    <mergeCell ref="A35:L35"/>
    <mergeCell ref="A45:L45"/>
    <mergeCell ref="A53:L53"/>
    <mergeCell ref="A2:L2"/>
    <mergeCell ref="A3:L3"/>
    <mergeCell ref="A5:L5"/>
    <mergeCell ref="A15:L15"/>
    <mergeCell ref="A25:L25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📖 Instructions</vt:lpstr>
      <vt:lpstr>📋 Dashboard</vt:lpstr>
      <vt:lpstr>📊 Income</vt:lpstr>
      <vt:lpstr>💰 Expenses</vt:lpstr>
      <vt:lpstr>📈 Budget vs Actual</vt:lpstr>
      <vt:lpstr>⛪ Ministries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description/>
  <dcterms:created xsi:type="dcterms:W3CDTF">2026-03-24T22:58:33Z</dcterms:created>
  <dcterms:modified xsi:type="dcterms:W3CDTF">2026-03-24T23:14:54Z</dcterms:modified>
</cp:coreProperties>
</file>